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1"/>
  </bookViews>
  <sheets>
    <sheet name="приложение 7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<sst xmlns="http://schemas.openxmlformats.org/spreadsheetml/2006/main" count="902" uniqueCount="122">
  <si>
    <t>Наименование</t>
  </si>
  <si>
    <t>ВР</t>
  </si>
  <si>
    <t>Культура</t>
  </si>
  <si>
    <t>ОБЩЕГОСУДАРСТВЕННЫЕ ВОПРОСЫ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</si>
  <si>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</si>
  <si>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</si>
  <si>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Расп</t>
  </si>
  <si>
    <t>Рз</t>
  </si>
  <si>
    <t xml:space="preserve"> Пр</t>
  </si>
  <si>
    <t>00</t>
  </si>
  <si>
    <t>08</t>
  </si>
  <si>
    <t>04</t>
  </si>
  <si>
    <t>01</t>
  </si>
  <si>
    <t>03</t>
  </si>
  <si>
    <t>02</t>
  </si>
  <si>
    <t>ЦСР</t>
  </si>
  <si>
    <t>13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</si>
  <si>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</si>
  <si>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</si>
  <si>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</si>
  <si>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>099</t>
  </si>
  <si>
    <t>НАЦИОНАЛЬНАЯ БЕЗОПАСНОСТЬ И ПРАВООХРАНИТЕЛЬНАЯ ДЕЯТЕЛЬНОСТЬ</t>
  </si>
  <si>
    <t>10</t>
  </si>
  <si>
    <t>05</t>
  </si>
  <si>
    <t>Благоустройство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</si>
  <si>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</si>
  <si>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</si>
  <si>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</si>
  <si>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</si>
  <si>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</si>
  <si>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</si>
  <si>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</si>
  <si>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</si>
  <si>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Функционирование высшего должностного лица субъекта Российской Федерации и муниципального образования</t>
  </si>
  <si>
    <t>200</t>
  </si>
  <si>
    <t>сумма</t>
  </si>
  <si>
    <t>ЖИЛИЩНО - КОММУНАЛЬНОЕ ХОЗЯЙСТВО</t>
  </si>
  <si>
    <t>Другие вопросы в области жилищно - коммунального хозяйства</t>
  </si>
  <si>
    <t>03 0 0000</t>
  </si>
  <si>
    <t>Выполнение функций  группой хозяйственного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</si>
  <si>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</si>
  <si>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</si>
  <si>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</si>
  <si>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</si>
  <si>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</si>
  <si>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Финансовое обеспечение оказания муниципальных услуг культурно-досуговыми учреждениями</t>
  </si>
  <si>
    <t>02 0 0000</t>
  </si>
  <si>
    <t>09</t>
  </si>
  <si>
    <t>СОЦИАЛЬНАЯ ПОЛИТИКА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</si>
  <si>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</si>
  <si>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</si>
  <si>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11</t>
  </si>
  <si>
    <t>50 0 0000</t>
  </si>
  <si>
    <t>01 0 0000</t>
  </si>
  <si>
    <t>Дорожное хозяйство (дорожные фонды)</t>
  </si>
  <si>
    <t>ОХРАНА ОКРУЖАЮЩЕЙ СРЕДЫ</t>
  </si>
  <si>
    <t>04 0 0000</t>
  </si>
  <si>
    <t>Резервные фонды</t>
  </si>
  <si>
    <t>500</t>
  </si>
  <si>
    <t>Иные межбюджетные трансферты</t>
  </si>
  <si>
    <t>Всего:</t>
  </si>
  <si>
    <t>540</t>
  </si>
  <si>
    <t>03 0 8530</t>
  </si>
  <si>
    <t>04 0 8542</t>
  </si>
  <si>
    <t>04 0 8545</t>
  </si>
  <si>
    <t xml:space="preserve">Ведомственная структура расходов </t>
  </si>
  <si>
    <t>04 0 8575</t>
  </si>
  <si>
    <t>Финансовое обеспечение муниципальных пожарных постов</t>
  </si>
  <si>
    <t>Межбюджетные трансферты, передаваемые районному бюджету Куртамышского района на осуществление части полномочий по решению вопросов местного значения, в соответствии с заключенными соглашениями</t>
  </si>
  <si>
    <t>02 0 8518</t>
  </si>
  <si>
    <t>01 0 8515</t>
  </si>
  <si>
    <t>Финансовое обеспечение оказания муниципальных услуг филиалами библиотек</t>
  </si>
  <si>
    <t>Приложение 6</t>
  </si>
  <si>
    <t>05 0 0000</t>
  </si>
  <si>
    <t>Мероприятия по профилактике терроризма  и экстремизма на территории массового пребывания граждан</t>
  </si>
  <si>
    <t>05 0 8580</t>
  </si>
  <si>
    <t>01 0 8510</t>
  </si>
  <si>
    <t>Иные непрограммные мероприятия</t>
  </si>
  <si>
    <t>50 1 0000</t>
  </si>
  <si>
    <t>50 1 8588</t>
  </si>
  <si>
    <t>50 2 0000</t>
  </si>
  <si>
    <t>50 2 8590</t>
  </si>
  <si>
    <t>50 3 0000</t>
  </si>
  <si>
    <t>50 3 8591</t>
  </si>
  <si>
    <t>50 4 0000</t>
  </si>
  <si>
    <t>50 4 8592</t>
  </si>
  <si>
    <t>50 4 5118</t>
  </si>
  <si>
    <t>06 0 0000</t>
  </si>
  <si>
    <t>06 0 8595</t>
  </si>
  <si>
    <t>50 4 1604</t>
  </si>
  <si>
    <t>в (тыс.руб.)</t>
  </si>
  <si>
    <t>50 4 8593</t>
  </si>
  <si>
    <t>Межбюджетные трансферты</t>
  </si>
  <si>
    <t>Обеспечение пожарной безопасности</t>
  </si>
  <si>
    <t>Расходы на дорожную деятельность и осуществление иных мероприятий в отношении автомобильных дорог общего пользования местного значения (ремонт, содержание, уплата налога на имущество)</t>
  </si>
  <si>
    <t>Резервные фонды местных Администраций</t>
  </si>
  <si>
    <t>2016 год</t>
  </si>
  <si>
    <t>2017 год</t>
  </si>
  <si>
    <t>к решению Костылевской сельской Думы от________2014 года  №___ "О бюджете</t>
  </si>
  <si>
    <t xml:space="preserve"> Костылевского сельсовета на 2015 год и на плановый период 2016 и 2017 годов"</t>
  </si>
  <si>
    <t>бюджета Костылевского сельсовета на 2015 год</t>
  </si>
  <si>
    <t>Администрация Костылевского сельсовета</t>
  </si>
  <si>
    <t>Непрограммные направления деятельности органов местного самоуправления Костылевского сельсовета</t>
  </si>
  <si>
    <t>Обеспечение функционирования Главы Костылевского сельсовета</t>
  </si>
  <si>
    <t>Глава Костылевского сельсовета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</si>
  <si>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</si>
  <si>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функционирования аппарата Администрации Костылевского сельсовета</t>
  </si>
  <si>
    <t>Аппарат Администрации Костылевского сельсовета</t>
  </si>
  <si>
    <t>Резервный фонд Администрации Костылевского сельсовета</t>
  </si>
  <si>
    <t>Выполнение других обязательств Костылевского сельсовета</t>
  </si>
  <si>
    <t xml:space="preserve">Муниципальная программа Костылевского сельсовета   «Профилактика  терроризма  и   экстремизма на территории Костылевского сельсовета  на   2015-2017 годы» </t>
  </si>
  <si>
    <t>Муниципальная программа Костылевского сельсовета "Защита населения и территории Костылевского сельсовета от чрезвычайных ситуаций и обеспечения пожарной безопасности на 2015-2017 годы"</t>
  </si>
  <si>
    <t>Муниципальная программа Костылевского сельсовета "Осуществление дорожной деятельности в отношении автомобильных дорог местного значения в границах Костылевского сельсовета на 2015-2017 годы"</t>
  </si>
  <si>
    <t>Муниципальная программа Костылевского сельсовета "Эффективное использование и распоряжение муниципальным имуществом Костылевского сельсовета, оценка недвижимости, мероприятия по землеустройству и землепользованию в Костылевского сельсовете на 2015 - 2017 годы"</t>
  </si>
  <si>
    <t>Муниципальная программа Костылевского сельсовета "Благоустройство и охрана окружающей среды  территории Костылевского сельсовета на 2015-2017 годы"</t>
  </si>
  <si>
    <t>Муниципальная программа Костылевского сельсовета "Культура Костылевского сельсовета на 2015-2017 годы"</t>
  </si>
  <si>
    <t>Расходы по благоустройству в границах муниципального образования (обеспечение чистоты и порядка на территории Костылевского сельсовета, создание комфортных условий для проживания населения)</t>
  </si>
  <si>
    <t>Социальное обеспечение и иные выплаты населению</t>
  </si>
  <si>
    <t>300</t>
  </si>
  <si>
    <t>Приложение7</t>
  </si>
  <si>
    <t>бюджета Костылевского сельсовета на плановый период 2016 и 2017 годов</t>
  </si>
  <si>
    <t>к решению Костылевской сельской Думы от 19 декабря 2014 года  № 32 "О бюджете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</si>
</sst>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shrinkToFi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 shrinkToFi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95">
      <selection activeCell="I97" sqref="I97"/>
    </sheetView>
  </sheetViews>
  <sheetFormatPr defaultColWidth="9.00390625" defaultRowHeight="12.75"/>
  <cols>
    <col min="1" max="1" width="3.25390625" style="1" customWidth="1"/>
    <col min="2" max="2" width="69.25390625" style="1" customWidth="1"/>
    <col min="3" max="3" width="6.625" style="3" customWidth="1"/>
    <col min="4" max="5" width="4.75390625" style="1" customWidth="1"/>
    <col min="6" max="6" width="10.00390625" style="1" customWidth="1"/>
    <col min="7" max="7" width="5.375" style="1" customWidth="1"/>
    <col min="8" max="8" width="8.625" style="1" customWidth="1"/>
    <col min="9" max="9" width="9.00390625" style="1" customWidth="1"/>
    <col min="10" max="16384" width="9.125" style="1" customWidth="1"/>
  </cols>
  <sheetData>
    <row r="1" spans="2:13" ht="12.75">
      <c r="B1" s="4"/>
      <c r="C1" s="5"/>
      <c r="D1" s="4"/>
      <c r="E1" s="4"/>
      <c r="F1" s="4"/>
      <c r="G1" s="4"/>
      <c r="H1" s="4"/>
      <c r="I1" s="6" t="s">
        <v>119</v>
      </c>
      <c r="J1" s="2"/>
      <c r="K1" s="2"/>
      <c r="L1" s="2"/>
      <c r="M1" s="2"/>
    </row>
    <row r="2" spans="2:9" ht="12.75">
      <c r="B2" s="27" t="s">
        <v>98</v>
      </c>
      <c r="C2" s="27"/>
      <c r="D2" s="27"/>
      <c r="E2" s="27"/>
      <c r="F2" s="27"/>
      <c r="G2" s="27"/>
      <c r="H2" s="27"/>
      <c r="I2" s="27"/>
    </row>
    <row r="3" spans="2:9" ht="12.75">
      <c r="B3" s="28" t="s">
        <v>99</v>
      </c>
      <c r="C3" s="27"/>
      <c r="D3" s="27"/>
      <c r="E3" s="27"/>
      <c r="F3" s="27"/>
      <c r="G3" s="27"/>
      <c r="H3" s="27"/>
      <c r="I3" s="27"/>
    </row>
    <row r="4" spans="2:9" ht="13.5" customHeight="1">
      <c r="B4" s="29"/>
      <c r="C4" s="29"/>
      <c r="D4" s="29"/>
      <c r="E4" s="29"/>
      <c r="F4" s="29"/>
      <c r="G4" s="29"/>
      <c r="H4" s="29"/>
      <c r="I4" s="29"/>
    </row>
    <row r="5" spans="2:9" ht="15.75">
      <c r="B5" s="26" t="s">
        <v>65</v>
      </c>
      <c r="C5" s="26"/>
      <c r="D5" s="26"/>
      <c r="E5" s="26"/>
      <c r="F5" s="26"/>
      <c r="G5" s="26"/>
      <c r="H5" s="26"/>
      <c r="I5" s="26"/>
    </row>
    <row r="6" spans="2:9" ht="15.75">
      <c r="B6" s="26" t="s">
        <v>120</v>
      </c>
      <c r="C6" s="26"/>
      <c r="D6" s="26"/>
      <c r="E6" s="26"/>
      <c r="F6" s="26"/>
      <c r="G6" s="26"/>
      <c r="H6" s="26"/>
      <c r="I6" s="26"/>
    </row>
    <row r="7" ht="17.25" customHeight="1">
      <c r="I7" s="7" t="s">
        <v>90</v>
      </c>
    </row>
    <row r="8" spans="2:9" ht="14.25" customHeight="1">
      <c r="B8" s="32" t="s">
        <v>0</v>
      </c>
      <c r="C8" s="34" t="s">
        <v>6</v>
      </c>
      <c r="D8" s="32" t="s">
        <v>7</v>
      </c>
      <c r="E8" s="32" t="s">
        <v>8</v>
      </c>
      <c r="F8" s="32" t="s">
        <v>15</v>
      </c>
      <c r="G8" s="32" t="s">
        <v>1</v>
      </c>
      <c r="H8" s="30" t="s">
        <v>35</v>
      </c>
      <c r="I8" s="31"/>
    </row>
    <row r="9" spans="2:9" ht="29.25" customHeight="1">
      <c r="B9" s="33"/>
      <c r="C9" s="35"/>
      <c r="D9" s="33"/>
      <c r="E9" s="33"/>
      <c r="F9" s="33"/>
      <c r="G9" s="33"/>
      <c r="H9" s="8" t="s">
        <v>96</v>
      </c>
      <c r="I9" s="8" t="s">
        <v>97</v>
      </c>
    </row>
    <row r="10" spans="2:9" ht="14.25" customHeight="1">
      <c r="B10" s="12" t="s">
        <v>101</v>
      </c>
      <c r="C10" s="10" t="s">
        <v>20</v>
      </c>
      <c r="D10" s="10"/>
      <c r="E10" s="10"/>
      <c r="F10" s="10"/>
      <c r="G10" s="10"/>
      <c r="H10" s="11">
        <f>H11+H43+H50+H57+H67+H81+H90+H76</f>
        <v>3992.5</v>
      </c>
      <c r="I10" s="11">
        <f>I11+I43+I50+I57+I67+I81+I90+I76</f>
        <v>3816.7</v>
      </c>
    </row>
    <row r="11" spans="2:9" ht="15">
      <c r="B11" s="13" t="s">
        <v>3</v>
      </c>
      <c r="C11" s="16" t="s">
        <v>20</v>
      </c>
      <c r="D11" s="16" t="s">
        <v>12</v>
      </c>
      <c r="E11" s="16" t="s">
        <v>9</v>
      </c>
      <c r="F11" s="16"/>
      <c r="G11" s="16"/>
      <c r="H11" s="24">
        <f>H12+H17+H24+H30+H35</f>
        <v>635.5999999999999</v>
      </c>
      <c r="I11" s="24">
        <f>I12+I17+I24+I30+I35</f>
        <v>600.5999999999999</v>
      </c>
    </row>
    <row r="12" spans="2:9" ht="30">
      <c r="B12" s="13" t="s">
        <v>33</v>
      </c>
      <c r="C12" s="16" t="s">
        <v>20</v>
      </c>
      <c r="D12" s="16" t="s">
        <v>12</v>
      </c>
      <c r="E12" s="16" t="s">
        <v>14</v>
      </c>
      <c r="F12" s="16"/>
      <c r="G12" s="16"/>
      <c r="H12" s="24">
        <f>H13</f>
        <v>187</v>
      </c>
      <c r="I12" s="24">
        <f>I13</f>
        <v>172</v>
      </c>
    </row>
    <row r="13" spans="2:9" ht="30">
      <c r="B13" s="13" t="s">
        <v>102</v>
      </c>
      <c r="C13" s="16" t="s">
        <v>20</v>
      </c>
      <c r="D13" s="16" t="s">
        <v>12</v>
      </c>
      <c r="E13" s="16" t="s">
        <v>14</v>
      </c>
      <c r="F13" s="16" t="s">
        <v>52</v>
      </c>
      <c r="G13" s="16"/>
      <c r="H13" s="24">
        <f>H15</f>
        <v>187</v>
      </c>
      <c r="I13" s="24">
        <f>I15</f>
        <v>172</v>
      </c>
    </row>
    <row r="14" spans="2:9" ht="15">
      <c r="B14" s="13" t="s">
        <v>103</v>
      </c>
      <c r="C14" s="16" t="s">
        <v>20</v>
      </c>
      <c r="D14" s="16" t="s">
        <v>12</v>
      </c>
      <c r="E14" s="16" t="s">
        <v>14</v>
      </c>
      <c r="F14" s="16" t="s">
        <v>78</v>
      </c>
      <c r="G14" s="16"/>
      <c r="H14" s="24">
        <f>H15</f>
        <v>187</v>
      </c>
      <c r="I14" s="24">
        <f>I15</f>
        <v>172</v>
      </c>
    </row>
    <row r="15" spans="2:9" ht="15">
      <c r="B15" s="13" t="s">
        <v>104</v>
      </c>
      <c r="C15" s="16" t="s">
        <v>20</v>
      </c>
      <c r="D15" s="16" t="s">
        <v>12</v>
      </c>
      <c r="E15" s="16" t="s">
        <v>14</v>
      </c>
      <c r="F15" s="16" t="s">
        <v>79</v>
      </c>
      <c r="G15" s="16"/>
      <c r="H15" s="24">
        <f>H16</f>
        <v>187</v>
      </c>
      <c r="I15" s="24">
        <f>I16</f>
        <v>172</v>
      </c>
    </row>
    <row r="16" spans="2:9" ht="45" customHeight="1">
      <c r="B16" s="13" t="s">
        <v>40</v>
      </c>
      <c r="C16" s="16" t="s">
        <v>20</v>
      </c>
      <c r="D16" s="16" t="s">
        <v>12</v>
      </c>
      <c r="E16" s="16" t="s">
        <v>14</v>
      </c>
      <c r="F16" s="16" t="s">
        <v>79</v>
      </c>
      <c r="G16" s="16" t="s">
        <v>41</v>
      </c>
      <c r="H16" s="24">
        <v>187</v>
      </c>
      <c r="I16" s="24">
        <v>172</v>
      </c>
    </row>
    <row r="17" spans="2:9" ht="45">
      <c r="B17" s="13" t="s">
        <v>105</v>
      </c>
      <c r="C17" s="16" t="s">
        <v>20</v>
      </c>
      <c r="D17" s="16" t="s">
        <v>12</v>
      </c>
      <c r="E17" s="16" t="s">
        <v>11</v>
      </c>
      <c r="F17" s="16"/>
      <c r="G17" s="16"/>
      <c r="H17" s="24">
        <f>H18</f>
        <v>345.3</v>
      </c>
      <c r="I17" s="24">
        <f>I18</f>
        <v>325.3</v>
      </c>
    </row>
    <row r="18" spans="2:9" ht="30">
      <c r="B18" s="13" t="s">
        <v>102</v>
      </c>
      <c r="C18" s="16" t="s">
        <v>20</v>
      </c>
      <c r="D18" s="16" t="s">
        <v>12</v>
      </c>
      <c r="E18" s="16" t="s">
        <v>11</v>
      </c>
      <c r="F18" s="16" t="s">
        <v>52</v>
      </c>
      <c r="G18" s="16"/>
      <c r="H18" s="24">
        <f>H20</f>
        <v>345.3</v>
      </c>
      <c r="I18" s="24">
        <f>I20</f>
        <v>325.3</v>
      </c>
    </row>
    <row r="19" spans="2:9" ht="30">
      <c r="B19" s="13" t="s">
        <v>106</v>
      </c>
      <c r="C19" s="16" t="s">
        <v>20</v>
      </c>
      <c r="D19" s="16" t="s">
        <v>12</v>
      </c>
      <c r="E19" s="16" t="s">
        <v>11</v>
      </c>
      <c r="F19" s="16" t="s">
        <v>80</v>
      </c>
      <c r="G19" s="16"/>
      <c r="H19" s="24">
        <f>H20</f>
        <v>345.3</v>
      </c>
      <c r="I19" s="24">
        <f>I20</f>
        <v>325.3</v>
      </c>
    </row>
    <row r="20" spans="2:9" ht="15">
      <c r="B20" s="13" t="s">
        <v>107</v>
      </c>
      <c r="C20" s="16" t="s">
        <v>20</v>
      </c>
      <c r="D20" s="16" t="s">
        <v>12</v>
      </c>
      <c r="E20" s="16" t="s">
        <v>11</v>
      </c>
      <c r="F20" s="16" t="s">
        <v>81</v>
      </c>
      <c r="G20" s="16"/>
      <c r="H20" s="24">
        <f>H21+H22+H23</f>
        <v>345.3</v>
      </c>
      <c r="I20" s="24">
        <f>I21+I22+I23</f>
        <v>325.3</v>
      </c>
    </row>
    <row r="21" spans="2:9" ht="48" customHeight="1">
      <c r="B21" s="13" t="s">
        <v>40</v>
      </c>
      <c r="C21" s="16" t="s">
        <v>20</v>
      </c>
      <c r="D21" s="16" t="s">
        <v>12</v>
      </c>
      <c r="E21" s="16" t="s">
        <v>11</v>
      </c>
      <c r="F21" s="16" t="s">
        <v>81</v>
      </c>
      <c r="G21" s="16" t="s">
        <v>41</v>
      </c>
      <c r="H21" s="24">
        <f>395.3-59.3-14-50</f>
        <v>272</v>
      </c>
      <c r="I21" s="24">
        <f>385.3-59.3-14-60</f>
        <v>252</v>
      </c>
    </row>
    <row r="22" spans="2:9" ht="15" customHeight="1">
      <c r="B22" s="13" t="s">
        <v>42</v>
      </c>
      <c r="C22" s="16" t="s">
        <v>20</v>
      </c>
      <c r="D22" s="16" t="s">
        <v>12</v>
      </c>
      <c r="E22" s="16" t="s">
        <v>11</v>
      </c>
      <c r="F22" s="16" t="s">
        <v>81</v>
      </c>
      <c r="G22" s="16" t="s">
        <v>34</v>
      </c>
      <c r="H22" s="24">
        <v>59.3</v>
      </c>
      <c r="I22" s="24">
        <v>59.3</v>
      </c>
    </row>
    <row r="23" spans="2:9" ht="14.25" customHeight="1">
      <c r="B23" s="13" t="s">
        <v>43</v>
      </c>
      <c r="C23" s="16" t="s">
        <v>20</v>
      </c>
      <c r="D23" s="16" t="s">
        <v>12</v>
      </c>
      <c r="E23" s="16" t="s">
        <v>11</v>
      </c>
      <c r="F23" s="16" t="s">
        <v>81</v>
      </c>
      <c r="G23" s="16" t="s">
        <v>44</v>
      </c>
      <c r="H23" s="24">
        <v>14</v>
      </c>
      <c r="I23" s="24">
        <v>14</v>
      </c>
    </row>
    <row r="24" spans="2:9" ht="29.25" customHeight="1">
      <c r="B24" s="13" t="s">
        <v>28</v>
      </c>
      <c r="C24" s="16" t="s">
        <v>20</v>
      </c>
      <c r="D24" s="16" t="s">
        <v>12</v>
      </c>
      <c r="E24" s="16" t="s">
        <v>25</v>
      </c>
      <c r="F24" s="16"/>
      <c r="G24" s="16"/>
      <c r="H24" s="24">
        <f>H27</f>
        <v>100</v>
      </c>
      <c r="I24" s="24">
        <f>I27</f>
        <v>100</v>
      </c>
    </row>
    <row r="25" spans="2:9" ht="29.25" customHeight="1">
      <c r="B25" s="13" t="s">
        <v>102</v>
      </c>
      <c r="C25" s="16" t="s">
        <v>20</v>
      </c>
      <c r="D25" s="16" t="s">
        <v>12</v>
      </c>
      <c r="E25" s="16" t="s">
        <v>25</v>
      </c>
      <c r="F25" s="16" t="s">
        <v>52</v>
      </c>
      <c r="G25" s="16"/>
      <c r="H25" s="24">
        <f>H27</f>
        <v>100</v>
      </c>
      <c r="I25" s="24">
        <f>I27</f>
        <v>100</v>
      </c>
    </row>
    <row r="26" spans="2:9" ht="16.5" customHeight="1">
      <c r="B26" s="13" t="s">
        <v>77</v>
      </c>
      <c r="C26" s="16" t="s">
        <v>20</v>
      </c>
      <c r="D26" s="16" t="s">
        <v>12</v>
      </c>
      <c r="E26" s="16" t="s">
        <v>25</v>
      </c>
      <c r="F26" s="16" t="s">
        <v>84</v>
      </c>
      <c r="G26" s="16"/>
      <c r="H26" s="24">
        <f>H27</f>
        <v>100</v>
      </c>
      <c r="I26" s="24">
        <f>I27</f>
        <v>100</v>
      </c>
    </row>
    <row r="27" spans="2:9" ht="42" customHeight="1">
      <c r="B27" s="13" t="s">
        <v>68</v>
      </c>
      <c r="C27" s="16" t="s">
        <v>20</v>
      </c>
      <c r="D27" s="16" t="s">
        <v>12</v>
      </c>
      <c r="E27" s="16" t="s">
        <v>25</v>
      </c>
      <c r="F27" s="16" t="s">
        <v>91</v>
      </c>
      <c r="G27" s="16"/>
      <c r="H27" s="24">
        <f>H29</f>
        <v>100</v>
      </c>
      <c r="I27" s="24">
        <f>I29</f>
        <v>100</v>
      </c>
    </row>
    <row r="28" spans="2:9" ht="15.75" customHeight="1">
      <c r="B28" s="13" t="s">
        <v>92</v>
      </c>
      <c r="C28" s="16" t="s">
        <v>20</v>
      </c>
      <c r="D28" s="16" t="s">
        <v>12</v>
      </c>
      <c r="E28" s="16" t="s">
        <v>25</v>
      </c>
      <c r="F28" s="16" t="s">
        <v>91</v>
      </c>
      <c r="G28" s="16" t="s">
        <v>58</v>
      </c>
      <c r="H28" s="24">
        <f>H29</f>
        <v>100</v>
      </c>
      <c r="I28" s="24">
        <f>I29</f>
        <v>100</v>
      </c>
    </row>
    <row r="29" spans="2:9" ht="15">
      <c r="B29" s="13" t="s">
        <v>59</v>
      </c>
      <c r="C29" s="16" t="s">
        <v>20</v>
      </c>
      <c r="D29" s="16" t="s">
        <v>12</v>
      </c>
      <c r="E29" s="16" t="s">
        <v>25</v>
      </c>
      <c r="F29" s="16" t="s">
        <v>91</v>
      </c>
      <c r="G29" s="16" t="s">
        <v>61</v>
      </c>
      <c r="H29" s="24">
        <f>50+50</f>
        <v>100</v>
      </c>
      <c r="I29" s="24">
        <f>40+60</f>
        <v>100</v>
      </c>
    </row>
    <row r="30" spans="2:9" ht="15">
      <c r="B30" s="13" t="s">
        <v>57</v>
      </c>
      <c r="C30" s="16" t="s">
        <v>20</v>
      </c>
      <c r="D30" s="16" t="s">
        <v>12</v>
      </c>
      <c r="E30" s="16" t="s">
        <v>51</v>
      </c>
      <c r="F30" s="16"/>
      <c r="G30" s="16"/>
      <c r="H30" s="24">
        <f>H32</f>
        <v>1</v>
      </c>
      <c r="I30" s="24">
        <f>I32</f>
        <v>1</v>
      </c>
    </row>
    <row r="31" spans="2:9" ht="30">
      <c r="B31" s="13" t="s">
        <v>102</v>
      </c>
      <c r="C31" s="16" t="s">
        <v>20</v>
      </c>
      <c r="D31" s="16" t="s">
        <v>12</v>
      </c>
      <c r="E31" s="16" t="s">
        <v>51</v>
      </c>
      <c r="F31" s="16" t="s">
        <v>52</v>
      </c>
      <c r="G31" s="16"/>
      <c r="H31" s="24">
        <f aca="true" t="shared" si="0" ref="H31:I33">H32</f>
        <v>1</v>
      </c>
      <c r="I31" s="24">
        <f t="shared" si="0"/>
        <v>1</v>
      </c>
    </row>
    <row r="32" spans="2:9" ht="15">
      <c r="B32" s="13" t="s">
        <v>95</v>
      </c>
      <c r="C32" s="16" t="s">
        <v>20</v>
      </c>
      <c r="D32" s="16" t="s">
        <v>12</v>
      </c>
      <c r="E32" s="16" t="s">
        <v>51</v>
      </c>
      <c r="F32" s="16" t="s">
        <v>82</v>
      </c>
      <c r="G32" s="16"/>
      <c r="H32" s="24">
        <f t="shared" si="0"/>
        <v>1</v>
      </c>
      <c r="I32" s="24">
        <f t="shared" si="0"/>
        <v>1</v>
      </c>
    </row>
    <row r="33" spans="2:9" ht="15">
      <c r="B33" s="13" t="s">
        <v>108</v>
      </c>
      <c r="C33" s="16" t="s">
        <v>20</v>
      </c>
      <c r="D33" s="16" t="s">
        <v>12</v>
      </c>
      <c r="E33" s="16" t="s">
        <v>51</v>
      </c>
      <c r="F33" s="16" t="s">
        <v>83</v>
      </c>
      <c r="G33" s="16"/>
      <c r="H33" s="24">
        <f t="shared" si="0"/>
        <v>1</v>
      </c>
      <c r="I33" s="24">
        <f t="shared" si="0"/>
        <v>1</v>
      </c>
    </row>
    <row r="34" spans="2:9" ht="13.5" customHeight="1">
      <c r="B34" s="13" t="s">
        <v>43</v>
      </c>
      <c r="C34" s="16" t="s">
        <v>20</v>
      </c>
      <c r="D34" s="16" t="s">
        <v>12</v>
      </c>
      <c r="E34" s="16" t="s">
        <v>51</v>
      </c>
      <c r="F34" s="16" t="s">
        <v>83</v>
      </c>
      <c r="G34" s="16" t="s">
        <v>44</v>
      </c>
      <c r="H34" s="24">
        <v>1</v>
      </c>
      <c r="I34" s="24">
        <v>1</v>
      </c>
    </row>
    <row r="35" spans="2:9" ht="15">
      <c r="B35" s="13" t="s">
        <v>4</v>
      </c>
      <c r="C35" s="16" t="s">
        <v>20</v>
      </c>
      <c r="D35" s="16" t="s">
        <v>12</v>
      </c>
      <c r="E35" s="16" t="s">
        <v>16</v>
      </c>
      <c r="F35" s="16"/>
      <c r="G35" s="16"/>
      <c r="H35" s="24">
        <f>H36+H40</f>
        <v>2.3</v>
      </c>
      <c r="I35" s="24">
        <f>I36+I40</f>
        <v>2.3</v>
      </c>
    </row>
    <row r="36" spans="2:9" ht="30">
      <c r="B36" s="13" t="s">
        <v>102</v>
      </c>
      <c r="C36" s="17" t="s">
        <v>20</v>
      </c>
      <c r="D36" s="17" t="s">
        <v>12</v>
      </c>
      <c r="E36" s="17" t="s">
        <v>16</v>
      </c>
      <c r="F36" s="18" t="s">
        <v>52</v>
      </c>
      <c r="G36" s="17"/>
      <c r="H36" s="24">
        <f>H39</f>
        <v>1.3</v>
      </c>
      <c r="I36" s="24">
        <f>I39</f>
        <v>1.3</v>
      </c>
    </row>
    <row r="37" spans="2:9" ht="15">
      <c r="B37" s="13" t="s">
        <v>77</v>
      </c>
      <c r="C37" s="16" t="s">
        <v>20</v>
      </c>
      <c r="D37" s="16" t="s">
        <v>12</v>
      </c>
      <c r="E37" s="16" t="s">
        <v>16</v>
      </c>
      <c r="F37" s="16" t="s">
        <v>84</v>
      </c>
      <c r="G37" s="16"/>
      <c r="H37" s="24">
        <f>H38</f>
        <v>1.3</v>
      </c>
      <c r="I37" s="24">
        <f>I38</f>
        <v>1.3</v>
      </c>
    </row>
    <row r="38" spans="2:9" ht="15">
      <c r="B38" s="14" t="s">
        <v>109</v>
      </c>
      <c r="C38" s="16" t="s">
        <v>20</v>
      </c>
      <c r="D38" s="16" t="s">
        <v>12</v>
      </c>
      <c r="E38" s="16" t="s">
        <v>16</v>
      </c>
      <c r="F38" s="16" t="s">
        <v>85</v>
      </c>
      <c r="G38" s="16"/>
      <c r="H38" s="24">
        <f>H39</f>
        <v>1.3</v>
      </c>
      <c r="I38" s="24">
        <f>I39</f>
        <v>1.3</v>
      </c>
    </row>
    <row r="39" spans="2:9" ht="18" customHeight="1">
      <c r="B39" s="13" t="s">
        <v>42</v>
      </c>
      <c r="C39" s="16" t="s">
        <v>20</v>
      </c>
      <c r="D39" s="16" t="s">
        <v>12</v>
      </c>
      <c r="E39" s="16" t="s">
        <v>16</v>
      </c>
      <c r="F39" s="16" t="s">
        <v>85</v>
      </c>
      <c r="G39" s="16" t="s">
        <v>34</v>
      </c>
      <c r="H39" s="24">
        <v>1.3</v>
      </c>
      <c r="I39" s="24">
        <v>1.3</v>
      </c>
    </row>
    <row r="40" spans="2:9" ht="45">
      <c r="B40" s="15" t="s">
        <v>110</v>
      </c>
      <c r="C40" s="16" t="s">
        <v>20</v>
      </c>
      <c r="D40" s="16" t="s">
        <v>12</v>
      </c>
      <c r="E40" s="16" t="s">
        <v>16</v>
      </c>
      <c r="F40" s="16" t="s">
        <v>73</v>
      </c>
      <c r="G40" s="16"/>
      <c r="H40" s="24">
        <f>H41</f>
        <v>1</v>
      </c>
      <c r="I40" s="24">
        <f>I41</f>
        <v>1</v>
      </c>
    </row>
    <row r="41" spans="2:9" ht="30">
      <c r="B41" s="13" t="s">
        <v>74</v>
      </c>
      <c r="C41" s="16" t="s">
        <v>20</v>
      </c>
      <c r="D41" s="16" t="s">
        <v>12</v>
      </c>
      <c r="E41" s="16" t="s">
        <v>16</v>
      </c>
      <c r="F41" s="16" t="s">
        <v>75</v>
      </c>
      <c r="G41" s="16"/>
      <c r="H41" s="24">
        <f>H42</f>
        <v>1</v>
      </c>
      <c r="I41" s="24">
        <f>I42</f>
        <v>1</v>
      </c>
    </row>
    <row r="42" spans="2:9" ht="18.75" customHeight="1">
      <c r="B42" s="13" t="s">
        <v>42</v>
      </c>
      <c r="C42" s="16" t="s">
        <v>20</v>
      </c>
      <c r="D42" s="16" t="s">
        <v>12</v>
      </c>
      <c r="E42" s="16" t="s">
        <v>16</v>
      </c>
      <c r="F42" s="16" t="s">
        <v>75</v>
      </c>
      <c r="G42" s="16" t="s">
        <v>34</v>
      </c>
      <c r="H42" s="24">
        <v>1</v>
      </c>
      <c r="I42" s="24">
        <v>1</v>
      </c>
    </row>
    <row r="43" spans="2:9" ht="15">
      <c r="B43" s="13" t="s">
        <v>17</v>
      </c>
      <c r="C43" s="17" t="s">
        <v>20</v>
      </c>
      <c r="D43" s="17" t="s">
        <v>14</v>
      </c>
      <c r="E43" s="17" t="s">
        <v>9</v>
      </c>
      <c r="F43" s="17"/>
      <c r="G43" s="17"/>
      <c r="H43" s="24">
        <f>H44</f>
        <v>69</v>
      </c>
      <c r="I43" s="24">
        <f>I44</f>
        <v>65</v>
      </c>
    </row>
    <row r="44" spans="2:9" ht="14.25" customHeight="1">
      <c r="B44" s="13" t="s">
        <v>18</v>
      </c>
      <c r="C44" s="17" t="s">
        <v>20</v>
      </c>
      <c r="D44" s="17" t="s">
        <v>14</v>
      </c>
      <c r="E44" s="17" t="s">
        <v>13</v>
      </c>
      <c r="F44" s="17"/>
      <c r="G44" s="17"/>
      <c r="H44" s="24">
        <f>H45</f>
        <v>69</v>
      </c>
      <c r="I44" s="24">
        <f>I45</f>
        <v>65</v>
      </c>
    </row>
    <row r="45" spans="2:9" ht="27.75" customHeight="1">
      <c r="B45" s="13" t="s">
        <v>102</v>
      </c>
      <c r="C45" s="17" t="s">
        <v>20</v>
      </c>
      <c r="D45" s="17" t="s">
        <v>14</v>
      </c>
      <c r="E45" s="17" t="s">
        <v>13</v>
      </c>
      <c r="F45" s="19" t="s">
        <v>52</v>
      </c>
      <c r="G45" s="17"/>
      <c r="H45" s="24">
        <f>H47</f>
        <v>69</v>
      </c>
      <c r="I45" s="24">
        <f>I47</f>
        <v>65</v>
      </c>
    </row>
    <row r="46" spans="2:9" ht="15.75" customHeight="1">
      <c r="B46" s="13" t="s">
        <v>77</v>
      </c>
      <c r="C46" s="17" t="s">
        <v>20</v>
      </c>
      <c r="D46" s="17" t="s">
        <v>14</v>
      </c>
      <c r="E46" s="17" t="s">
        <v>13</v>
      </c>
      <c r="F46" s="19" t="s">
        <v>84</v>
      </c>
      <c r="G46" s="17"/>
      <c r="H46" s="24">
        <f>H47</f>
        <v>69</v>
      </c>
      <c r="I46" s="24">
        <f>I47</f>
        <v>65</v>
      </c>
    </row>
    <row r="47" spans="2:9" ht="30">
      <c r="B47" s="13" t="s">
        <v>5</v>
      </c>
      <c r="C47" s="17" t="s">
        <v>20</v>
      </c>
      <c r="D47" s="17" t="s">
        <v>14</v>
      </c>
      <c r="E47" s="17" t="s">
        <v>13</v>
      </c>
      <c r="F47" s="19" t="s">
        <v>86</v>
      </c>
      <c r="G47" s="17"/>
      <c r="H47" s="24">
        <f>H48+H49</f>
        <v>69</v>
      </c>
      <c r="I47" s="24">
        <f>I48+I49</f>
        <v>65</v>
      </c>
    </row>
    <row r="48" spans="2:9" ht="42.75" customHeight="1">
      <c r="B48" s="13" t="s">
        <v>40</v>
      </c>
      <c r="C48" s="17" t="s">
        <v>20</v>
      </c>
      <c r="D48" s="17" t="s">
        <v>14</v>
      </c>
      <c r="E48" s="17" t="s">
        <v>13</v>
      </c>
      <c r="F48" s="19" t="s">
        <v>86</v>
      </c>
      <c r="G48" s="17" t="s">
        <v>41</v>
      </c>
      <c r="H48" s="24">
        <v>38</v>
      </c>
      <c r="I48" s="24">
        <v>38</v>
      </c>
    </row>
    <row r="49" spans="2:9" ht="16.5" customHeight="1">
      <c r="B49" s="13" t="s">
        <v>42</v>
      </c>
      <c r="C49" s="17" t="s">
        <v>20</v>
      </c>
      <c r="D49" s="17" t="s">
        <v>14</v>
      </c>
      <c r="E49" s="17" t="s">
        <v>13</v>
      </c>
      <c r="F49" s="19" t="s">
        <v>86</v>
      </c>
      <c r="G49" s="17" t="s">
        <v>34</v>
      </c>
      <c r="H49" s="24">
        <f>69-38</f>
        <v>31</v>
      </c>
      <c r="I49" s="24">
        <f>65-38</f>
        <v>27</v>
      </c>
    </row>
    <row r="50" spans="2:9" ht="27.75" customHeight="1">
      <c r="B50" s="13" t="s">
        <v>21</v>
      </c>
      <c r="C50" s="16" t="s">
        <v>20</v>
      </c>
      <c r="D50" s="16" t="s">
        <v>13</v>
      </c>
      <c r="E50" s="16" t="s">
        <v>9</v>
      </c>
      <c r="F50" s="16"/>
      <c r="G50" s="16"/>
      <c r="H50" s="24">
        <f aca="true" t="shared" si="1" ref="H50:I52">H51</f>
        <v>1281</v>
      </c>
      <c r="I50" s="24">
        <f t="shared" si="1"/>
        <v>1261</v>
      </c>
    </row>
    <row r="51" spans="2:9" ht="15">
      <c r="B51" s="13" t="s">
        <v>93</v>
      </c>
      <c r="C51" s="16" t="s">
        <v>20</v>
      </c>
      <c r="D51" s="16" t="s">
        <v>13</v>
      </c>
      <c r="E51" s="16" t="s">
        <v>22</v>
      </c>
      <c r="F51" s="16"/>
      <c r="G51" s="16"/>
      <c r="H51" s="24">
        <f t="shared" si="1"/>
        <v>1281</v>
      </c>
      <c r="I51" s="24">
        <f t="shared" si="1"/>
        <v>1261</v>
      </c>
    </row>
    <row r="52" spans="2:9" ht="43.5" customHeight="1">
      <c r="B52" s="15" t="s">
        <v>111</v>
      </c>
      <c r="C52" s="16" t="s">
        <v>20</v>
      </c>
      <c r="D52" s="16" t="s">
        <v>13</v>
      </c>
      <c r="E52" s="16" t="s">
        <v>22</v>
      </c>
      <c r="F52" s="16" t="s">
        <v>46</v>
      </c>
      <c r="G52" s="16"/>
      <c r="H52" s="24">
        <f t="shared" si="1"/>
        <v>1281</v>
      </c>
      <c r="I52" s="24">
        <f t="shared" si="1"/>
        <v>1261</v>
      </c>
    </row>
    <row r="53" spans="2:9" ht="14.25" customHeight="1">
      <c r="B53" s="13" t="s">
        <v>67</v>
      </c>
      <c r="C53" s="16" t="s">
        <v>20</v>
      </c>
      <c r="D53" s="16" t="s">
        <v>13</v>
      </c>
      <c r="E53" s="16" t="s">
        <v>22</v>
      </c>
      <c r="F53" s="16" t="s">
        <v>69</v>
      </c>
      <c r="G53" s="16"/>
      <c r="H53" s="24">
        <f>H54+H55+H56</f>
        <v>1281</v>
      </c>
      <c r="I53" s="24">
        <f>I54+I55+I56</f>
        <v>1261</v>
      </c>
    </row>
    <row r="54" spans="2:9" ht="44.25" customHeight="1">
      <c r="B54" s="13" t="s">
        <v>40</v>
      </c>
      <c r="C54" s="16" t="s">
        <v>20</v>
      </c>
      <c r="D54" s="16" t="s">
        <v>13</v>
      </c>
      <c r="E54" s="16" t="s">
        <v>22</v>
      </c>
      <c r="F54" s="16" t="s">
        <v>69</v>
      </c>
      <c r="G54" s="16" t="s">
        <v>41</v>
      </c>
      <c r="H54" s="24">
        <f>1281-28-3</f>
        <v>1250</v>
      </c>
      <c r="I54" s="24">
        <f>1261-28-3</f>
        <v>1230</v>
      </c>
    </row>
    <row r="55" spans="2:9" ht="12.75" customHeight="1">
      <c r="B55" s="13" t="s">
        <v>42</v>
      </c>
      <c r="C55" s="16" t="s">
        <v>20</v>
      </c>
      <c r="D55" s="16" t="s">
        <v>13</v>
      </c>
      <c r="E55" s="16" t="s">
        <v>22</v>
      </c>
      <c r="F55" s="16" t="s">
        <v>69</v>
      </c>
      <c r="G55" s="16" t="s">
        <v>34</v>
      </c>
      <c r="H55" s="24">
        <v>28</v>
      </c>
      <c r="I55" s="24">
        <v>28</v>
      </c>
    </row>
    <row r="56" spans="2:9" ht="13.5" customHeight="1">
      <c r="B56" s="13" t="s">
        <v>43</v>
      </c>
      <c r="C56" s="16" t="s">
        <v>20</v>
      </c>
      <c r="D56" s="16" t="s">
        <v>13</v>
      </c>
      <c r="E56" s="16" t="s">
        <v>22</v>
      </c>
      <c r="F56" s="16" t="s">
        <v>69</v>
      </c>
      <c r="G56" s="16" t="s">
        <v>44</v>
      </c>
      <c r="H56" s="24">
        <v>3</v>
      </c>
      <c r="I56" s="24">
        <v>3</v>
      </c>
    </row>
    <row r="57" spans="2:9" ht="14.25" customHeight="1">
      <c r="B57" s="13" t="s">
        <v>29</v>
      </c>
      <c r="C57" s="16" t="s">
        <v>20</v>
      </c>
      <c r="D57" s="16" t="s">
        <v>11</v>
      </c>
      <c r="E57" s="16" t="s">
        <v>9</v>
      </c>
      <c r="F57" s="16"/>
      <c r="G57" s="16"/>
      <c r="H57" s="24">
        <f>H58+H63</f>
        <v>539</v>
      </c>
      <c r="I57" s="24">
        <f>I58+I63</f>
        <v>461</v>
      </c>
    </row>
    <row r="58" spans="2:9" ht="13.5" customHeight="1">
      <c r="B58" s="13" t="s">
        <v>54</v>
      </c>
      <c r="C58" s="16" t="s">
        <v>20</v>
      </c>
      <c r="D58" s="16" t="s">
        <v>11</v>
      </c>
      <c r="E58" s="16" t="s">
        <v>47</v>
      </c>
      <c r="F58" s="16"/>
      <c r="G58" s="16"/>
      <c r="H58" s="24">
        <f>H59</f>
        <v>538</v>
      </c>
      <c r="I58" s="24">
        <f>I59</f>
        <v>460</v>
      </c>
    </row>
    <row r="59" spans="2:9" ht="43.5" customHeight="1">
      <c r="B59" s="15" t="s">
        <v>112</v>
      </c>
      <c r="C59" s="16" t="s">
        <v>20</v>
      </c>
      <c r="D59" s="16" t="s">
        <v>11</v>
      </c>
      <c r="E59" s="16" t="s">
        <v>47</v>
      </c>
      <c r="F59" s="19" t="s">
        <v>87</v>
      </c>
      <c r="G59" s="16"/>
      <c r="H59" s="24">
        <f>H60</f>
        <v>538</v>
      </c>
      <c r="I59" s="24">
        <f>I60</f>
        <v>460</v>
      </c>
    </row>
    <row r="60" spans="2:9" ht="45">
      <c r="B60" s="13" t="s">
        <v>94</v>
      </c>
      <c r="C60" s="16" t="s">
        <v>20</v>
      </c>
      <c r="D60" s="16" t="s">
        <v>11</v>
      </c>
      <c r="E60" s="16" t="s">
        <v>47</v>
      </c>
      <c r="F60" s="19" t="s">
        <v>88</v>
      </c>
      <c r="G60" s="16"/>
      <c r="H60" s="24">
        <f>H61+H62</f>
        <v>538</v>
      </c>
      <c r="I60" s="24">
        <f>I61+I62</f>
        <v>460</v>
      </c>
    </row>
    <row r="61" spans="2:9" ht="17.25" customHeight="1">
      <c r="B61" s="13" t="s">
        <v>42</v>
      </c>
      <c r="C61" s="16" t="s">
        <v>20</v>
      </c>
      <c r="D61" s="16" t="s">
        <v>11</v>
      </c>
      <c r="E61" s="16" t="s">
        <v>47</v>
      </c>
      <c r="F61" s="19" t="s">
        <v>88</v>
      </c>
      <c r="G61" s="16" t="s">
        <v>34</v>
      </c>
      <c r="H61" s="24">
        <v>528</v>
      </c>
      <c r="I61" s="24">
        <v>450</v>
      </c>
    </row>
    <row r="62" spans="2:9" ht="15">
      <c r="B62" s="13" t="s">
        <v>43</v>
      </c>
      <c r="C62" s="16" t="s">
        <v>20</v>
      </c>
      <c r="D62" s="16" t="s">
        <v>11</v>
      </c>
      <c r="E62" s="16" t="s">
        <v>47</v>
      </c>
      <c r="F62" s="19" t="s">
        <v>88</v>
      </c>
      <c r="G62" s="16" t="s">
        <v>44</v>
      </c>
      <c r="H62" s="24">
        <v>10</v>
      </c>
      <c r="I62" s="24">
        <v>10</v>
      </c>
    </row>
    <row r="63" spans="2:9" ht="14.25" customHeight="1">
      <c r="B63" s="13" t="s">
        <v>30</v>
      </c>
      <c r="C63" s="17" t="s">
        <v>20</v>
      </c>
      <c r="D63" s="17" t="s">
        <v>11</v>
      </c>
      <c r="E63" s="17" t="s">
        <v>31</v>
      </c>
      <c r="F63" s="17"/>
      <c r="G63" s="16"/>
      <c r="H63" s="24">
        <f aca="true" t="shared" si="2" ref="H63:I65">H64</f>
        <v>1</v>
      </c>
      <c r="I63" s="24">
        <f t="shared" si="2"/>
        <v>1</v>
      </c>
    </row>
    <row r="64" spans="2:9" ht="61.5" customHeight="1">
      <c r="B64" s="15" t="s">
        <v>113</v>
      </c>
      <c r="C64" s="17" t="s">
        <v>20</v>
      </c>
      <c r="D64" s="17" t="s">
        <v>11</v>
      </c>
      <c r="E64" s="17" t="s">
        <v>31</v>
      </c>
      <c r="F64" s="17" t="s">
        <v>38</v>
      </c>
      <c r="G64" s="16"/>
      <c r="H64" s="24">
        <f t="shared" si="2"/>
        <v>1</v>
      </c>
      <c r="I64" s="24">
        <f t="shared" si="2"/>
        <v>1</v>
      </c>
    </row>
    <row r="65" spans="2:9" ht="15" customHeight="1">
      <c r="B65" s="13" t="s">
        <v>32</v>
      </c>
      <c r="C65" s="17" t="s">
        <v>20</v>
      </c>
      <c r="D65" s="17" t="s">
        <v>11</v>
      </c>
      <c r="E65" s="17" t="s">
        <v>31</v>
      </c>
      <c r="F65" s="16" t="s">
        <v>62</v>
      </c>
      <c r="G65" s="16"/>
      <c r="H65" s="24">
        <f t="shared" si="2"/>
        <v>1</v>
      </c>
      <c r="I65" s="24">
        <f t="shared" si="2"/>
        <v>1</v>
      </c>
    </row>
    <row r="66" spans="2:9" ht="17.25" customHeight="1">
      <c r="B66" s="13" t="s">
        <v>42</v>
      </c>
      <c r="C66" s="17" t="s">
        <v>20</v>
      </c>
      <c r="D66" s="17" t="s">
        <v>11</v>
      </c>
      <c r="E66" s="17" t="s">
        <v>31</v>
      </c>
      <c r="F66" s="16" t="s">
        <v>62</v>
      </c>
      <c r="G66" s="16" t="s">
        <v>34</v>
      </c>
      <c r="H66" s="24">
        <v>1</v>
      </c>
      <c r="I66" s="24">
        <v>1</v>
      </c>
    </row>
    <row r="67" spans="2:9" ht="15" customHeight="1">
      <c r="B67" s="13" t="s">
        <v>36</v>
      </c>
      <c r="C67" s="16" t="s">
        <v>20</v>
      </c>
      <c r="D67" s="16" t="s">
        <v>23</v>
      </c>
      <c r="E67" s="16" t="s">
        <v>9</v>
      </c>
      <c r="F67" s="16"/>
      <c r="G67" s="16"/>
      <c r="H67" s="24">
        <f>H68+H72</f>
        <v>242</v>
      </c>
      <c r="I67" s="24">
        <f>I68+I72</f>
        <v>222</v>
      </c>
    </row>
    <row r="68" spans="2:9" ht="15">
      <c r="B68" s="13" t="s">
        <v>24</v>
      </c>
      <c r="C68" s="16" t="s">
        <v>20</v>
      </c>
      <c r="D68" s="16" t="s">
        <v>23</v>
      </c>
      <c r="E68" s="16" t="s">
        <v>13</v>
      </c>
      <c r="F68" s="16"/>
      <c r="G68" s="16"/>
      <c r="H68" s="24">
        <f aca="true" t="shared" si="3" ref="H68:I70">H69</f>
        <v>10</v>
      </c>
      <c r="I68" s="24">
        <f t="shared" si="3"/>
        <v>10</v>
      </c>
    </row>
    <row r="69" spans="2:9" ht="45.75" customHeight="1">
      <c r="B69" s="15" t="s">
        <v>114</v>
      </c>
      <c r="C69" s="16" t="s">
        <v>20</v>
      </c>
      <c r="D69" s="16" t="s">
        <v>23</v>
      </c>
      <c r="E69" s="16" t="s">
        <v>13</v>
      </c>
      <c r="F69" s="16" t="s">
        <v>53</v>
      </c>
      <c r="G69" s="16"/>
      <c r="H69" s="24">
        <f t="shared" si="3"/>
        <v>10</v>
      </c>
      <c r="I69" s="24">
        <f t="shared" si="3"/>
        <v>10</v>
      </c>
    </row>
    <row r="70" spans="2:9" ht="45.75" customHeight="1">
      <c r="B70" s="15" t="s">
        <v>116</v>
      </c>
      <c r="C70" s="16" t="s">
        <v>20</v>
      </c>
      <c r="D70" s="16" t="s">
        <v>23</v>
      </c>
      <c r="E70" s="16" t="s">
        <v>13</v>
      </c>
      <c r="F70" s="16" t="s">
        <v>70</v>
      </c>
      <c r="G70" s="16"/>
      <c r="H70" s="24">
        <f t="shared" si="3"/>
        <v>10</v>
      </c>
      <c r="I70" s="24">
        <f t="shared" si="3"/>
        <v>10</v>
      </c>
    </row>
    <row r="71" spans="2:9" ht="13.5" customHeight="1">
      <c r="B71" s="13" t="s">
        <v>42</v>
      </c>
      <c r="C71" s="16" t="s">
        <v>20</v>
      </c>
      <c r="D71" s="16" t="s">
        <v>23</v>
      </c>
      <c r="E71" s="16" t="s">
        <v>13</v>
      </c>
      <c r="F71" s="16" t="s">
        <v>70</v>
      </c>
      <c r="G71" s="16" t="s">
        <v>34</v>
      </c>
      <c r="H71" s="24">
        <v>10</v>
      </c>
      <c r="I71" s="24">
        <v>10</v>
      </c>
    </row>
    <row r="72" spans="2:9" ht="14.25" customHeight="1">
      <c r="B72" s="13" t="s">
        <v>37</v>
      </c>
      <c r="C72" s="16" t="s">
        <v>20</v>
      </c>
      <c r="D72" s="16" t="s">
        <v>23</v>
      </c>
      <c r="E72" s="16" t="s">
        <v>23</v>
      </c>
      <c r="F72" s="16"/>
      <c r="G72" s="16"/>
      <c r="H72" s="24">
        <f>H74</f>
        <v>232</v>
      </c>
      <c r="I72" s="24">
        <f>I74</f>
        <v>212</v>
      </c>
    </row>
    <row r="73" spans="2:9" ht="30" customHeight="1">
      <c r="B73" s="15" t="s">
        <v>115</v>
      </c>
      <c r="C73" s="20" t="s">
        <v>20</v>
      </c>
      <c r="D73" s="20" t="s">
        <v>23</v>
      </c>
      <c r="E73" s="20" t="s">
        <v>23</v>
      </c>
      <c r="F73" s="16" t="s">
        <v>56</v>
      </c>
      <c r="G73" s="17"/>
      <c r="H73" s="24">
        <f>H74</f>
        <v>232</v>
      </c>
      <c r="I73" s="24">
        <f>I74</f>
        <v>212</v>
      </c>
    </row>
    <row r="74" spans="2:9" ht="13.5" customHeight="1">
      <c r="B74" s="13" t="s">
        <v>39</v>
      </c>
      <c r="C74" s="16" t="s">
        <v>20</v>
      </c>
      <c r="D74" s="16" t="s">
        <v>23</v>
      </c>
      <c r="E74" s="16" t="s">
        <v>23</v>
      </c>
      <c r="F74" s="16" t="s">
        <v>66</v>
      </c>
      <c r="G74" s="16"/>
      <c r="H74" s="24">
        <f>H75</f>
        <v>232</v>
      </c>
      <c r="I74" s="24">
        <f>I75</f>
        <v>212</v>
      </c>
    </row>
    <row r="75" spans="2:9" ht="44.25" customHeight="1">
      <c r="B75" s="13" t="s">
        <v>40</v>
      </c>
      <c r="C75" s="16" t="s">
        <v>20</v>
      </c>
      <c r="D75" s="16" t="s">
        <v>23</v>
      </c>
      <c r="E75" s="16" t="s">
        <v>23</v>
      </c>
      <c r="F75" s="16" t="s">
        <v>66</v>
      </c>
      <c r="G75" s="16" t="s">
        <v>41</v>
      </c>
      <c r="H75" s="24">
        <v>232</v>
      </c>
      <c r="I75" s="24">
        <v>212</v>
      </c>
    </row>
    <row r="76" spans="2:9" ht="14.25" customHeight="1">
      <c r="B76" s="13" t="s">
        <v>55</v>
      </c>
      <c r="C76" s="16" t="s">
        <v>20</v>
      </c>
      <c r="D76" s="16" t="s">
        <v>25</v>
      </c>
      <c r="E76" s="16" t="s">
        <v>9</v>
      </c>
      <c r="F76" s="21"/>
      <c r="G76" s="21"/>
      <c r="H76" s="24">
        <f aca="true" t="shared" si="4" ref="H76:I79">H77</f>
        <v>1</v>
      </c>
      <c r="I76" s="24">
        <f t="shared" si="4"/>
        <v>1</v>
      </c>
    </row>
    <row r="77" spans="2:9" ht="13.5" customHeight="1">
      <c r="B77" s="13" t="s">
        <v>26</v>
      </c>
      <c r="C77" s="16" t="s">
        <v>20</v>
      </c>
      <c r="D77" s="16" t="s">
        <v>25</v>
      </c>
      <c r="E77" s="16" t="s">
        <v>13</v>
      </c>
      <c r="F77" s="16"/>
      <c r="G77" s="16"/>
      <c r="H77" s="24">
        <f t="shared" si="4"/>
        <v>1</v>
      </c>
      <c r="I77" s="24">
        <f t="shared" si="4"/>
        <v>1</v>
      </c>
    </row>
    <row r="78" spans="2:9" ht="43.5" customHeight="1">
      <c r="B78" s="15" t="s">
        <v>114</v>
      </c>
      <c r="C78" s="16" t="s">
        <v>20</v>
      </c>
      <c r="D78" s="16" t="s">
        <v>25</v>
      </c>
      <c r="E78" s="16" t="s">
        <v>13</v>
      </c>
      <c r="F78" s="16" t="s">
        <v>53</v>
      </c>
      <c r="G78" s="16"/>
      <c r="H78" s="24">
        <f t="shared" si="4"/>
        <v>1</v>
      </c>
      <c r="I78" s="24">
        <f t="shared" si="4"/>
        <v>1</v>
      </c>
    </row>
    <row r="79" spans="2:9" ht="15">
      <c r="B79" s="13" t="s">
        <v>27</v>
      </c>
      <c r="C79" s="16" t="s">
        <v>20</v>
      </c>
      <c r="D79" s="16" t="s">
        <v>25</v>
      </c>
      <c r="E79" s="16" t="s">
        <v>13</v>
      </c>
      <c r="F79" s="16" t="s">
        <v>76</v>
      </c>
      <c r="G79" s="16"/>
      <c r="H79" s="24">
        <f t="shared" si="4"/>
        <v>1</v>
      </c>
      <c r="I79" s="24">
        <f t="shared" si="4"/>
        <v>1</v>
      </c>
    </row>
    <row r="80" spans="2:9" ht="16.5" customHeight="1">
      <c r="B80" s="13" t="s">
        <v>42</v>
      </c>
      <c r="C80" s="20" t="s">
        <v>20</v>
      </c>
      <c r="D80" s="16" t="s">
        <v>25</v>
      </c>
      <c r="E80" s="16" t="s">
        <v>13</v>
      </c>
      <c r="F80" s="16" t="s">
        <v>76</v>
      </c>
      <c r="G80" s="17" t="s">
        <v>34</v>
      </c>
      <c r="H80" s="24">
        <v>1</v>
      </c>
      <c r="I80" s="24">
        <v>1</v>
      </c>
    </row>
    <row r="81" spans="2:9" ht="13.5" customHeight="1">
      <c r="B81" s="13" t="s">
        <v>19</v>
      </c>
      <c r="C81" s="16" t="s">
        <v>20</v>
      </c>
      <c r="D81" s="16" t="s">
        <v>10</v>
      </c>
      <c r="E81" s="16" t="s">
        <v>9</v>
      </c>
      <c r="F81" s="16"/>
      <c r="G81" s="16"/>
      <c r="H81" s="24">
        <f>H82</f>
        <v>1182.9</v>
      </c>
      <c r="I81" s="24">
        <f>I82</f>
        <v>1164.1</v>
      </c>
    </row>
    <row r="82" spans="2:9" ht="14.25" customHeight="1">
      <c r="B82" s="13" t="s">
        <v>2</v>
      </c>
      <c r="C82" s="16" t="s">
        <v>20</v>
      </c>
      <c r="D82" s="16" t="s">
        <v>10</v>
      </c>
      <c r="E82" s="16" t="s">
        <v>12</v>
      </c>
      <c r="F82" s="16"/>
      <c r="G82" s="16"/>
      <c r="H82" s="24">
        <f>H83</f>
        <v>1182.9</v>
      </c>
      <c r="I82" s="24">
        <f>I83</f>
        <v>1164.1</v>
      </c>
    </row>
    <row r="83" spans="2:9" ht="31.5" customHeight="1">
      <c r="B83" s="15" t="s">
        <v>115</v>
      </c>
      <c r="C83" s="20" t="s">
        <v>20</v>
      </c>
      <c r="D83" s="20" t="s">
        <v>10</v>
      </c>
      <c r="E83" s="20" t="s">
        <v>12</v>
      </c>
      <c r="F83" s="16" t="s">
        <v>56</v>
      </c>
      <c r="G83" s="17"/>
      <c r="H83" s="24">
        <f>H84+H87</f>
        <v>1182.9</v>
      </c>
      <c r="I83" s="24">
        <f>I84+I87</f>
        <v>1164.1</v>
      </c>
    </row>
    <row r="84" spans="2:9" ht="13.5" customHeight="1">
      <c r="B84" s="13" t="s">
        <v>71</v>
      </c>
      <c r="C84" s="20" t="s">
        <v>20</v>
      </c>
      <c r="D84" s="20" t="s">
        <v>10</v>
      </c>
      <c r="E84" s="20" t="s">
        <v>12</v>
      </c>
      <c r="F84" s="16" t="s">
        <v>63</v>
      </c>
      <c r="G84" s="17"/>
      <c r="H84" s="24">
        <f>H85+H86</f>
        <v>534.6</v>
      </c>
      <c r="I84" s="24">
        <f>I85+I86</f>
        <v>518.1</v>
      </c>
    </row>
    <row r="85" spans="2:9" ht="43.5" customHeight="1">
      <c r="B85" s="13" t="s">
        <v>40</v>
      </c>
      <c r="C85" s="20" t="s">
        <v>20</v>
      </c>
      <c r="D85" s="20" t="s">
        <v>10</v>
      </c>
      <c r="E85" s="20" t="s">
        <v>12</v>
      </c>
      <c r="F85" s="16" t="s">
        <v>63</v>
      </c>
      <c r="G85" s="17" t="s">
        <v>41</v>
      </c>
      <c r="H85" s="24">
        <f>617.1-83.5</f>
        <v>533.6</v>
      </c>
      <c r="I85" s="24">
        <f>617.1-100</f>
        <v>517.1</v>
      </c>
    </row>
    <row r="86" spans="2:9" ht="14.25" customHeight="1">
      <c r="B86" s="13" t="s">
        <v>42</v>
      </c>
      <c r="C86" s="20" t="s">
        <v>20</v>
      </c>
      <c r="D86" s="20" t="s">
        <v>10</v>
      </c>
      <c r="E86" s="20" t="s">
        <v>12</v>
      </c>
      <c r="F86" s="16" t="s">
        <v>63</v>
      </c>
      <c r="G86" s="17" t="s">
        <v>34</v>
      </c>
      <c r="H86" s="24">
        <v>1</v>
      </c>
      <c r="I86" s="24">
        <v>1</v>
      </c>
    </row>
    <row r="87" spans="2:9" ht="27" customHeight="1">
      <c r="B87" s="13" t="s">
        <v>45</v>
      </c>
      <c r="C87" s="20" t="s">
        <v>20</v>
      </c>
      <c r="D87" s="20" t="s">
        <v>10</v>
      </c>
      <c r="E87" s="20" t="s">
        <v>12</v>
      </c>
      <c r="F87" s="16" t="s">
        <v>64</v>
      </c>
      <c r="G87" s="17"/>
      <c r="H87" s="24">
        <f>H88+H89</f>
        <v>648.3</v>
      </c>
      <c r="I87" s="24">
        <f>I88+I89</f>
        <v>646</v>
      </c>
    </row>
    <row r="88" spans="2:9" ht="44.25" customHeight="1">
      <c r="B88" s="13" t="s">
        <v>40</v>
      </c>
      <c r="C88" s="20" t="s">
        <v>20</v>
      </c>
      <c r="D88" s="20" t="s">
        <v>10</v>
      </c>
      <c r="E88" s="20" t="s">
        <v>12</v>
      </c>
      <c r="F88" s="16" t="s">
        <v>64</v>
      </c>
      <c r="G88" s="17" t="s">
        <v>41</v>
      </c>
      <c r="H88" s="24">
        <f>746.9-100</f>
        <v>646.9</v>
      </c>
      <c r="I88" s="24">
        <f>746.9-105.3+3</f>
        <v>644.6</v>
      </c>
    </row>
    <row r="89" spans="2:9" ht="13.5" customHeight="1">
      <c r="B89" s="13" t="s">
        <v>42</v>
      </c>
      <c r="C89" s="20" t="s">
        <v>20</v>
      </c>
      <c r="D89" s="20" t="s">
        <v>10</v>
      </c>
      <c r="E89" s="20" t="s">
        <v>12</v>
      </c>
      <c r="F89" s="16" t="s">
        <v>64</v>
      </c>
      <c r="G89" s="17" t="s">
        <v>34</v>
      </c>
      <c r="H89" s="24">
        <v>1.4</v>
      </c>
      <c r="I89" s="24">
        <v>1.4</v>
      </c>
    </row>
    <row r="90" spans="2:9" ht="14.25" customHeight="1">
      <c r="B90" s="13" t="s">
        <v>48</v>
      </c>
      <c r="C90" s="16" t="s">
        <v>20</v>
      </c>
      <c r="D90" s="16" t="s">
        <v>22</v>
      </c>
      <c r="E90" s="16" t="s">
        <v>9</v>
      </c>
      <c r="F90" s="16"/>
      <c r="G90" s="16"/>
      <c r="H90" s="24">
        <f aca="true" t="shared" si="5" ref="H90:I93">H91</f>
        <v>42</v>
      </c>
      <c r="I90" s="24">
        <f t="shared" si="5"/>
        <v>42</v>
      </c>
    </row>
    <row r="91" spans="2:9" ht="15" customHeight="1">
      <c r="B91" s="13" t="s">
        <v>49</v>
      </c>
      <c r="C91" s="16" t="s">
        <v>20</v>
      </c>
      <c r="D91" s="16" t="s">
        <v>22</v>
      </c>
      <c r="E91" s="16" t="s">
        <v>13</v>
      </c>
      <c r="F91" s="16"/>
      <c r="G91" s="16"/>
      <c r="H91" s="24">
        <f t="shared" si="5"/>
        <v>42</v>
      </c>
      <c r="I91" s="24">
        <f t="shared" si="5"/>
        <v>42</v>
      </c>
    </row>
    <row r="92" spans="2:9" ht="30">
      <c r="B92" s="13" t="s">
        <v>102</v>
      </c>
      <c r="C92" s="16" t="s">
        <v>20</v>
      </c>
      <c r="D92" s="16" t="s">
        <v>22</v>
      </c>
      <c r="E92" s="16" t="s">
        <v>13</v>
      </c>
      <c r="F92" s="19" t="s">
        <v>52</v>
      </c>
      <c r="G92" s="16"/>
      <c r="H92" s="24">
        <f t="shared" si="5"/>
        <v>42</v>
      </c>
      <c r="I92" s="24">
        <f t="shared" si="5"/>
        <v>42</v>
      </c>
    </row>
    <row r="93" spans="2:9" ht="15">
      <c r="B93" s="13" t="s">
        <v>77</v>
      </c>
      <c r="C93" s="16" t="s">
        <v>20</v>
      </c>
      <c r="D93" s="16" t="s">
        <v>22</v>
      </c>
      <c r="E93" s="16" t="s">
        <v>13</v>
      </c>
      <c r="F93" s="19" t="s">
        <v>84</v>
      </c>
      <c r="G93" s="16"/>
      <c r="H93" s="24">
        <f t="shared" si="5"/>
        <v>42</v>
      </c>
      <c r="I93" s="24">
        <f t="shared" si="5"/>
        <v>42</v>
      </c>
    </row>
    <row r="94" spans="2:9" ht="45.75" customHeight="1">
      <c r="B94" s="13" t="s">
        <v>50</v>
      </c>
      <c r="C94" s="16" t="s">
        <v>20</v>
      </c>
      <c r="D94" s="16" t="s">
        <v>22</v>
      </c>
      <c r="E94" s="16" t="s">
        <v>13</v>
      </c>
      <c r="F94" s="19" t="s">
        <v>89</v>
      </c>
      <c r="G94" s="16"/>
      <c r="H94" s="24">
        <f>H95+H96</f>
        <v>42</v>
      </c>
      <c r="I94" s="24">
        <f>I95+I96</f>
        <v>42</v>
      </c>
    </row>
    <row r="95" spans="2:9" ht="43.5" customHeight="1">
      <c r="B95" s="13" t="s">
        <v>40</v>
      </c>
      <c r="C95" s="16" t="s">
        <v>20</v>
      </c>
      <c r="D95" s="16" t="s">
        <v>22</v>
      </c>
      <c r="E95" s="16" t="s">
        <v>13</v>
      </c>
      <c r="F95" s="19" t="s">
        <v>89</v>
      </c>
      <c r="G95" s="16" t="s">
        <v>41</v>
      </c>
      <c r="H95" s="24">
        <f>42-6</f>
        <v>36</v>
      </c>
      <c r="I95" s="24">
        <f>42-6</f>
        <v>36</v>
      </c>
    </row>
    <row r="96" spans="2:9" ht="18" customHeight="1">
      <c r="B96" s="13" t="s">
        <v>117</v>
      </c>
      <c r="C96" s="16" t="s">
        <v>20</v>
      </c>
      <c r="D96" s="16" t="s">
        <v>22</v>
      </c>
      <c r="E96" s="16" t="s">
        <v>13</v>
      </c>
      <c r="F96" s="19" t="s">
        <v>89</v>
      </c>
      <c r="G96" s="16" t="s">
        <v>118</v>
      </c>
      <c r="H96" s="24">
        <v>6</v>
      </c>
      <c r="I96" s="24">
        <v>6</v>
      </c>
    </row>
    <row r="97" spans="2:9" ht="21.75" customHeight="1">
      <c r="B97" s="12" t="s">
        <v>60</v>
      </c>
      <c r="C97" s="22"/>
      <c r="D97" s="22"/>
      <c r="E97" s="22"/>
      <c r="F97" s="23"/>
      <c r="G97" s="23"/>
      <c r="H97" s="25">
        <f>H95+H89+H88+H86+H85+H80+H75+H71+H66+H61+H56+H55+H54+H49+H48+H42+H39+H34+H29+H23+H22+H21+H16+H62+H96</f>
        <v>3992.5000000000005</v>
      </c>
      <c r="I97" s="25">
        <f>I95+I89+I88+I86+I85+I80+I75+I71+I66+I61+I56+I55+I54+I49+I48+I42+I39+I34+I29+I23+I22+I21+I16+I62+I96</f>
        <v>3816.7000000000003</v>
      </c>
    </row>
  </sheetData>
  <sheetProtection/>
  <mergeCells count="12">
    <mergeCell ref="H8:I8"/>
    <mergeCell ref="B8:B9"/>
    <mergeCell ref="C8:C9"/>
    <mergeCell ref="D8:D9"/>
    <mergeCell ref="E8:E9"/>
    <mergeCell ref="F8:F9"/>
    <mergeCell ref="G8:G9"/>
    <mergeCell ref="B6:I6"/>
    <mergeCell ref="B2:I2"/>
    <mergeCell ref="B3:I3"/>
    <mergeCell ref="B4:I4"/>
    <mergeCell ref="B5:I5"/>
  </mergeCells>
  <printOptions/>
  <pageMargins left="0.18" right="0.15" top="0.41" bottom="0.37" header="0.24" footer="0.16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6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3.25390625" style="1" customWidth="1"/>
    <col min="2" max="2" width="70.125" style="1" customWidth="1"/>
    <col min="3" max="3" width="6.625" style="3" customWidth="1"/>
    <col min="4" max="5" width="4.75390625" style="1" customWidth="1"/>
    <col min="6" max="6" width="10.75390625" style="1" customWidth="1"/>
    <col min="7" max="7" width="5.375" style="1" customWidth="1"/>
    <col min="8" max="8" width="11.375" style="1" customWidth="1"/>
    <col min="9" max="16384" width="9.125" style="1" customWidth="1"/>
  </cols>
  <sheetData>
    <row r="1" spans="2:12" ht="12.75">
      <c r="B1" s="4"/>
      <c r="C1" s="5"/>
      <c r="D1" s="4"/>
      <c r="E1" s="4"/>
      <c r="F1" s="4"/>
      <c r="G1" s="4"/>
      <c r="H1" s="6" t="s">
        <v>72</v>
      </c>
      <c r="I1" s="2"/>
      <c r="J1" s="2"/>
      <c r="K1" s="2"/>
      <c r="L1" s="2"/>
    </row>
    <row r="2" spans="2:8" ht="12.75">
      <c r="B2" s="27" t="s">
        <v>121</v>
      </c>
      <c r="C2" s="27"/>
      <c r="D2" s="27"/>
      <c r="E2" s="27"/>
      <c r="F2" s="27"/>
      <c r="G2" s="27"/>
      <c r="H2" s="27"/>
    </row>
    <row r="3" spans="2:8" ht="12.75">
      <c r="B3" s="28" t="s">
        <v>99</v>
      </c>
      <c r="C3" s="27"/>
      <c r="D3" s="27"/>
      <c r="E3" s="27"/>
      <c r="F3" s="27"/>
      <c r="G3" s="27"/>
      <c r="H3" s="27"/>
    </row>
    <row r="4" spans="2:8" ht="13.5" customHeight="1">
      <c r="B4" s="29"/>
      <c r="C4" s="29"/>
      <c r="D4" s="29"/>
      <c r="E4" s="29"/>
      <c r="F4" s="29"/>
      <c r="G4" s="29"/>
      <c r="H4" s="29"/>
    </row>
    <row r="5" spans="2:8" ht="15.75">
      <c r="B5" s="26" t="s">
        <v>65</v>
      </c>
      <c r="C5" s="26"/>
      <c r="D5" s="26"/>
      <c r="E5" s="26"/>
      <c r="F5" s="26"/>
      <c r="G5" s="26"/>
      <c r="H5" s="26"/>
    </row>
    <row r="6" spans="2:8" ht="15.75">
      <c r="B6" s="26" t="s">
        <v>100</v>
      </c>
      <c r="C6" s="26"/>
      <c r="D6" s="26"/>
      <c r="E6" s="26"/>
      <c r="F6" s="26"/>
      <c r="G6" s="26"/>
      <c r="H6" s="26"/>
    </row>
    <row r="7" ht="17.25" customHeight="1">
      <c r="H7" s="7" t="s">
        <v>90</v>
      </c>
    </row>
    <row r="8" spans="2:8" ht="14.25">
      <c r="B8" s="8" t="s">
        <v>0</v>
      </c>
      <c r="C8" s="9" t="s">
        <v>6</v>
      </c>
      <c r="D8" s="8" t="s">
        <v>7</v>
      </c>
      <c r="E8" s="8" t="s">
        <v>8</v>
      </c>
      <c r="F8" s="8" t="s">
        <v>15</v>
      </c>
      <c r="G8" s="8" t="s">
        <v>1</v>
      </c>
      <c r="H8" s="8" t="s">
        <v>35</v>
      </c>
    </row>
    <row r="9" spans="2:8" ht="14.25" customHeight="1">
      <c r="B9" s="12" t="s">
        <v>101</v>
      </c>
      <c r="C9" s="10" t="s">
        <v>20</v>
      </c>
      <c r="D9" s="10"/>
      <c r="E9" s="10"/>
      <c r="F9" s="10"/>
      <c r="G9" s="10"/>
      <c r="H9" s="11">
        <f>H10+H42+H49+H56+H66+H80+H89+H75</f>
        <v>5102</v>
      </c>
    </row>
    <row r="10" spans="2:8" ht="15">
      <c r="B10" s="13" t="s">
        <v>3</v>
      </c>
      <c r="C10" s="16" t="s">
        <v>20</v>
      </c>
      <c r="D10" s="16" t="s">
        <v>12</v>
      </c>
      <c r="E10" s="16" t="s">
        <v>9</v>
      </c>
      <c r="F10" s="16"/>
      <c r="G10" s="16"/>
      <c r="H10" s="24">
        <f>H11+H16+H23+H29+H34</f>
        <v>986.5999999999999</v>
      </c>
    </row>
    <row r="11" spans="2:8" ht="30">
      <c r="B11" s="13" t="s">
        <v>33</v>
      </c>
      <c r="C11" s="16" t="s">
        <v>20</v>
      </c>
      <c r="D11" s="16" t="s">
        <v>12</v>
      </c>
      <c r="E11" s="16" t="s">
        <v>14</v>
      </c>
      <c r="F11" s="16"/>
      <c r="G11" s="16"/>
      <c r="H11" s="24">
        <f>H12</f>
        <v>327</v>
      </c>
    </row>
    <row r="12" spans="2:8" ht="30">
      <c r="B12" s="13" t="s">
        <v>102</v>
      </c>
      <c r="C12" s="16" t="s">
        <v>20</v>
      </c>
      <c r="D12" s="16" t="s">
        <v>12</v>
      </c>
      <c r="E12" s="16" t="s">
        <v>14</v>
      </c>
      <c r="F12" s="16" t="s">
        <v>52</v>
      </c>
      <c r="G12" s="16"/>
      <c r="H12" s="24">
        <f>H14</f>
        <v>327</v>
      </c>
    </row>
    <row r="13" spans="2:8" ht="15">
      <c r="B13" s="13" t="s">
        <v>103</v>
      </c>
      <c r="C13" s="16" t="s">
        <v>20</v>
      </c>
      <c r="D13" s="16" t="s">
        <v>12</v>
      </c>
      <c r="E13" s="16" t="s">
        <v>14</v>
      </c>
      <c r="F13" s="16" t="s">
        <v>78</v>
      </c>
      <c r="G13" s="16"/>
      <c r="H13" s="24">
        <f>H14</f>
        <v>327</v>
      </c>
    </row>
    <row r="14" spans="2:8" ht="15">
      <c r="B14" s="13" t="s">
        <v>104</v>
      </c>
      <c r="C14" s="16" t="s">
        <v>20</v>
      </c>
      <c r="D14" s="16" t="s">
        <v>12</v>
      </c>
      <c r="E14" s="16" t="s">
        <v>14</v>
      </c>
      <c r="F14" s="16" t="s">
        <v>79</v>
      </c>
      <c r="G14" s="16"/>
      <c r="H14" s="24">
        <f>H15</f>
        <v>327</v>
      </c>
    </row>
    <row r="15" spans="2:8" ht="45" customHeight="1">
      <c r="B15" s="13" t="s">
        <v>40</v>
      </c>
      <c r="C15" s="16" t="s">
        <v>20</v>
      </c>
      <c r="D15" s="16" t="s">
        <v>12</v>
      </c>
      <c r="E15" s="16" t="s">
        <v>14</v>
      </c>
      <c r="F15" s="16" t="s">
        <v>79</v>
      </c>
      <c r="G15" s="16" t="s">
        <v>41</v>
      </c>
      <c r="H15" s="24">
        <v>327</v>
      </c>
    </row>
    <row r="16" spans="2:8" ht="45">
      <c r="B16" s="13" t="s">
        <v>105</v>
      </c>
      <c r="C16" s="16" t="s">
        <v>20</v>
      </c>
      <c r="D16" s="16" t="s">
        <v>12</v>
      </c>
      <c r="E16" s="16" t="s">
        <v>11</v>
      </c>
      <c r="F16" s="16"/>
      <c r="G16" s="16"/>
      <c r="H16" s="24">
        <f>H17</f>
        <v>556.3</v>
      </c>
    </row>
    <row r="17" spans="2:8" ht="30">
      <c r="B17" s="13" t="s">
        <v>102</v>
      </c>
      <c r="C17" s="16" t="s">
        <v>20</v>
      </c>
      <c r="D17" s="16" t="s">
        <v>12</v>
      </c>
      <c r="E17" s="16" t="s">
        <v>11</v>
      </c>
      <c r="F17" s="16" t="s">
        <v>52</v>
      </c>
      <c r="G17" s="16"/>
      <c r="H17" s="24">
        <f>H19</f>
        <v>556.3</v>
      </c>
    </row>
    <row r="18" spans="2:8" ht="30">
      <c r="B18" s="13" t="s">
        <v>106</v>
      </c>
      <c r="C18" s="16" t="s">
        <v>20</v>
      </c>
      <c r="D18" s="16" t="s">
        <v>12</v>
      </c>
      <c r="E18" s="16" t="s">
        <v>11</v>
      </c>
      <c r="F18" s="16" t="s">
        <v>80</v>
      </c>
      <c r="G18" s="16"/>
      <c r="H18" s="24">
        <f>H19</f>
        <v>556.3</v>
      </c>
    </row>
    <row r="19" spans="2:8" ht="15">
      <c r="B19" s="13" t="s">
        <v>107</v>
      </c>
      <c r="C19" s="16" t="s">
        <v>20</v>
      </c>
      <c r="D19" s="16" t="s">
        <v>12</v>
      </c>
      <c r="E19" s="16" t="s">
        <v>11</v>
      </c>
      <c r="F19" s="16" t="s">
        <v>81</v>
      </c>
      <c r="G19" s="16"/>
      <c r="H19" s="24">
        <f>H20+H21+H22</f>
        <v>556.3</v>
      </c>
    </row>
    <row r="20" spans="2:8" ht="48" customHeight="1">
      <c r="B20" s="13" t="s">
        <v>40</v>
      </c>
      <c r="C20" s="16" t="s">
        <v>20</v>
      </c>
      <c r="D20" s="16" t="s">
        <v>12</v>
      </c>
      <c r="E20" s="16" t="s">
        <v>11</v>
      </c>
      <c r="F20" s="16" t="s">
        <v>81</v>
      </c>
      <c r="G20" s="16" t="s">
        <v>41</v>
      </c>
      <c r="H20" s="24">
        <v>422</v>
      </c>
    </row>
    <row r="21" spans="2:8" ht="15" customHeight="1">
      <c r="B21" s="13" t="s">
        <v>42</v>
      </c>
      <c r="C21" s="16" t="s">
        <v>20</v>
      </c>
      <c r="D21" s="16" t="s">
        <v>12</v>
      </c>
      <c r="E21" s="16" t="s">
        <v>11</v>
      </c>
      <c r="F21" s="16" t="s">
        <v>81</v>
      </c>
      <c r="G21" s="16" t="s">
        <v>34</v>
      </c>
      <c r="H21" s="24">
        <f>140.3-20</f>
        <v>120.30000000000001</v>
      </c>
    </row>
    <row r="22" spans="2:8" ht="14.25" customHeight="1">
      <c r="B22" s="13" t="s">
        <v>43</v>
      </c>
      <c r="C22" s="16" t="s">
        <v>20</v>
      </c>
      <c r="D22" s="16" t="s">
        <v>12</v>
      </c>
      <c r="E22" s="16" t="s">
        <v>11</v>
      </c>
      <c r="F22" s="16" t="s">
        <v>81</v>
      </c>
      <c r="G22" s="16" t="s">
        <v>44</v>
      </c>
      <c r="H22" s="24">
        <v>14</v>
      </c>
    </row>
    <row r="23" spans="2:8" ht="29.25" customHeight="1">
      <c r="B23" s="13" t="s">
        <v>28</v>
      </c>
      <c r="C23" s="16" t="s">
        <v>20</v>
      </c>
      <c r="D23" s="16" t="s">
        <v>12</v>
      </c>
      <c r="E23" s="16" t="s">
        <v>25</v>
      </c>
      <c r="F23" s="16"/>
      <c r="G23" s="16"/>
      <c r="H23" s="24">
        <f>H26</f>
        <v>100</v>
      </c>
    </row>
    <row r="24" spans="2:8" ht="29.25" customHeight="1">
      <c r="B24" s="13" t="s">
        <v>102</v>
      </c>
      <c r="C24" s="16" t="s">
        <v>20</v>
      </c>
      <c r="D24" s="16" t="s">
        <v>12</v>
      </c>
      <c r="E24" s="16" t="s">
        <v>25</v>
      </c>
      <c r="F24" s="16" t="s">
        <v>52</v>
      </c>
      <c r="G24" s="16"/>
      <c r="H24" s="24">
        <f>H26</f>
        <v>100</v>
      </c>
    </row>
    <row r="25" spans="2:8" ht="16.5" customHeight="1">
      <c r="B25" s="13" t="s">
        <v>77</v>
      </c>
      <c r="C25" s="16" t="s">
        <v>20</v>
      </c>
      <c r="D25" s="16" t="s">
        <v>12</v>
      </c>
      <c r="E25" s="16" t="s">
        <v>25</v>
      </c>
      <c r="F25" s="16" t="s">
        <v>84</v>
      </c>
      <c r="G25" s="16"/>
      <c r="H25" s="24">
        <f>H26</f>
        <v>100</v>
      </c>
    </row>
    <row r="26" spans="2:8" ht="42" customHeight="1">
      <c r="B26" s="13" t="s">
        <v>68</v>
      </c>
      <c r="C26" s="16" t="s">
        <v>20</v>
      </c>
      <c r="D26" s="16" t="s">
        <v>12</v>
      </c>
      <c r="E26" s="16" t="s">
        <v>25</v>
      </c>
      <c r="F26" s="16" t="s">
        <v>91</v>
      </c>
      <c r="G26" s="16"/>
      <c r="H26" s="24">
        <f>H28</f>
        <v>100</v>
      </c>
    </row>
    <row r="27" spans="2:8" ht="15.75" customHeight="1">
      <c r="B27" s="13" t="s">
        <v>92</v>
      </c>
      <c r="C27" s="16" t="s">
        <v>20</v>
      </c>
      <c r="D27" s="16" t="s">
        <v>12</v>
      </c>
      <c r="E27" s="16" t="s">
        <v>25</v>
      </c>
      <c r="F27" s="16" t="s">
        <v>91</v>
      </c>
      <c r="G27" s="16" t="s">
        <v>58</v>
      </c>
      <c r="H27" s="24">
        <f>H28</f>
        <v>100</v>
      </c>
    </row>
    <row r="28" spans="2:8" ht="15">
      <c r="B28" s="13" t="s">
        <v>59</v>
      </c>
      <c r="C28" s="16" t="s">
        <v>20</v>
      </c>
      <c r="D28" s="16" t="s">
        <v>12</v>
      </c>
      <c r="E28" s="16" t="s">
        <v>25</v>
      </c>
      <c r="F28" s="16" t="s">
        <v>91</v>
      </c>
      <c r="G28" s="16" t="s">
        <v>61</v>
      </c>
      <c r="H28" s="24">
        <v>100</v>
      </c>
    </row>
    <row r="29" spans="2:8" ht="15">
      <c r="B29" s="13" t="s">
        <v>57</v>
      </c>
      <c r="C29" s="16" t="s">
        <v>20</v>
      </c>
      <c r="D29" s="16" t="s">
        <v>12</v>
      </c>
      <c r="E29" s="16" t="s">
        <v>51</v>
      </c>
      <c r="F29" s="16"/>
      <c r="G29" s="16"/>
      <c r="H29" s="24">
        <f>H31</f>
        <v>1</v>
      </c>
    </row>
    <row r="30" spans="2:8" ht="30">
      <c r="B30" s="13" t="s">
        <v>102</v>
      </c>
      <c r="C30" s="16" t="s">
        <v>20</v>
      </c>
      <c r="D30" s="16" t="s">
        <v>12</v>
      </c>
      <c r="E30" s="16" t="s">
        <v>51</v>
      </c>
      <c r="F30" s="16" t="s">
        <v>52</v>
      </c>
      <c r="G30" s="16"/>
      <c r="H30" s="24">
        <f>H31</f>
        <v>1</v>
      </c>
    </row>
    <row r="31" spans="2:8" ht="15">
      <c r="B31" s="13" t="s">
        <v>95</v>
      </c>
      <c r="C31" s="16" t="s">
        <v>20</v>
      </c>
      <c r="D31" s="16" t="s">
        <v>12</v>
      </c>
      <c r="E31" s="16" t="s">
        <v>51</v>
      </c>
      <c r="F31" s="16" t="s">
        <v>82</v>
      </c>
      <c r="G31" s="16"/>
      <c r="H31" s="24">
        <f>H32</f>
        <v>1</v>
      </c>
    </row>
    <row r="32" spans="2:8" ht="15">
      <c r="B32" s="13" t="s">
        <v>108</v>
      </c>
      <c r="C32" s="16" t="s">
        <v>20</v>
      </c>
      <c r="D32" s="16" t="s">
        <v>12</v>
      </c>
      <c r="E32" s="16" t="s">
        <v>51</v>
      </c>
      <c r="F32" s="16" t="s">
        <v>83</v>
      </c>
      <c r="G32" s="16"/>
      <c r="H32" s="24">
        <f>H33</f>
        <v>1</v>
      </c>
    </row>
    <row r="33" spans="2:8" ht="13.5" customHeight="1">
      <c r="B33" s="13" t="s">
        <v>43</v>
      </c>
      <c r="C33" s="16" t="s">
        <v>20</v>
      </c>
      <c r="D33" s="16" t="s">
        <v>12</v>
      </c>
      <c r="E33" s="16" t="s">
        <v>51</v>
      </c>
      <c r="F33" s="16" t="s">
        <v>83</v>
      </c>
      <c r="G33" s="16" t="s">
        <v>44</v>
      </c>
      <c r="H33" s="24">
        <v>1</v>
      </c>
    </row>
    <row r="34" spans="2:8" ht="15">
      <c r="B34" s="13" t="s">
        <v>4</v>
      </c>
      <c r="C34" s="16" t="s">
        <v>20</v>
      </c>
      <c r="D34" s="16" t="s">
        <v>12</v>
      </c>
      <c r="E34" s="16" t="s">
        <v>16</v>
      </c>
      <c r="F34" s="16"/>
      <c r="G34" s="16"/>
      <c r="H34" s="24">
        <f>H35+H39</f>
        <v>2.3</v>
      </c>
    </row>
    <row r="35" spans="2:8" ht="30">
      <c r="B35" s="13" t="s">
        <v>102</v>
      </c>
      <c r="C35" s="17" t="s">
        <v>20</v>
      </c>
      <c r="D35" s="17" t="s">
        <v>12</v>
      </c>
      <c r="E35" s="17" t="s">
        <v>16</v>
      </c>
      <c r="F35" s="18" t="s">
        <v>52</v>
      </c>
      <c r="G35" s="17"/>
      <c r="H35" s="24">
        <f>H38</f>
        <v>1.3</v>
      </c>
    </row>
    <row r="36" spans="2:8" ht="15">
      <c r="B36" s="13" t="s">
        <v>77</v>
      </c>
      <c r="C36" s="16" t="s">
        <v>20</v>
      </c>
      <c r="D36" s="16" t="s">
        <v>12</v>
      </c>
      <c r="E36" s="16" t="s">
        <v>16</v>
      </c>
      <c r="F36" s="16" t="s">
        <v>84</v>
      </c>
      <c r="G36" s="16"/>
      <c r="H36" s="24">
        <f>H37</f>
        <v>1.3</v>
      </c>
    </row>
    <row r="37" spans="2:8" ht="15">
      <c r="B37" s="14" t="s">
        <v>109</v>
      </c>
      <c r="C37" s="16" t="s">
        <v>20</v>
      </c>
      <c r="D37" s="16" t="s">
        <v>12</v>
      </c>
      <c r="E37" s="16" t="s">
        <v>16</v>
      </c>
      <c r="F37" s="16" t="s">
        <v>85</v>
      </c>
      <c r="G37" s="16"/>
      <c r="H37" s="24">
        <f>H38</f>
        <v>1.3</v>
      </c>
    </row>
    <row r="38" spans="2:8" ht="18" customHeight="1">
      <c r="B38" s="13" t="s">
        <v>42</v>
      </c>
      <c r="C38" s="16" t="s">
        <v>20</v>
      </c>
      <c r="D38" s="16" t="s">
        <v>12</v>
      </c>
      <c r="E38" s="16" t="s">
        <v>16</v>
      </c>
      <c r="F38" s="16" t="s">
        <v>85</v>
      </c>
      <c r="G38" s="16" t="s">
        <v>34</v>
      </c>
      <c r="H38" s="24">
        <v>1.3</v>
      </c>
    </row>
    <row r="39" spans="2:8" ht="45">
      <c r="B39" s="15" t="s">
        <v>110</v>
      </c>
      <c r="C39" s="16" t="s">
        <v>20</v>
      </c>
      <c r="D39" s="16" t="s">
        <v>12</v>
      </c>
      <c r="E39" s="16" t="s">
        <v>16</v>
      </c>
      <c r="F39" s="16" t="s">
        <v>73</v>
      </c>
      <c r="G39" s="16"/>
      <c r="H39" s="24">
        <f>H40</f>
        <v>1</v>
      </c>
    </row>
    <row r="40" spans="2:8" ht="30">
      <c r="B40" s="13" t="s">
        <v>74</v>
      </c>
      <c r="C40" s="16" t="s">
        <v>20</v>
      </c>
      <c r="D40" s="16" t="s">
        <v>12</v>
      </c>
      <c r="E40" s="16" t="s">
        <v>16</v>
      </c>
      <c r="F40" s="16" t="s">
        <v>75</v>
      </c>
      <c r="G40" s="16"/>
      <c r="H40" s="24">
        <f>H41</f>
        <v>1</v>
      </c>
    </row>
    <row r="41" spans="2:8" ht="18.75" customHeight="1">
      <c r="B41" s="13" t="s">
        <v>42</v>
      </c>
      <c r="C41" s="16" t="s">
        <v>20</v>
      </c>
      <c r="D41" s="16" t="s">
        <v>12</v>
      </c>
      <c r="E41" s="16" t="s">
        <v>16</v>
      </c>
      <c r="F41" s="16" t="s">
        <v>75</v>
      </c>
      <c r="G41" s="16" t="s">
        <v>34</v>
      </c>
      <c r="H41" s="24">
        <v>1</v>
      </c>
    </row>
    <row r="42" spans="2:8" ht="15">
      <c r="B42" s="13" t="s">
        <v>17</v>
      </c>
      <c r="C42" s="17" t="s">
        <v>20</v>
      </c>
      <c r="D42" s="17" t="s">
        <v>14</v>
      </c>
      <c r="E42" s="17" t="s">
        <v>9</v>
      </c>
      <c r="F42" s="17"/>
      <c r="G42" s="17"/>
      <c r="H42" s="24">
        <f>H43</f>
        <v>67</v>
      </c>
    </row>
    <row r="43" spans="2:8" ht="14.25" customHeight="1">
      <c r="B43" s="13" t="s">
        <v>18</v>
      </c>
      <c r="C43" s="17" t="s">
        <v>20</v>
      </c>
      <c r="D43" s="17" t="s">
        <v>14</v>
      </c>
      <c r="E43" s="17" t="s">
        <v>13</v>
      </c>
      <c r="F43" s="17"/>
      <c r="G43" s="17"/>
      <c r="H43" s="24">
        <f>H44</f>
        <v>67</v>
      </c>
    </row>
    <row r="44" spans="2:8" ht="27.75" customHeight="1">
      <c r="B44" s="13" t="s">
        <v>102</v>
      </c>
      <c r="C44" s="17" t="s">
        <v>20</v>
      </c>
      <c r="D44" s="17" t="s">
        <v>14</v>
      </c>
      <c r="E44" s="17" t="s">
        <v>13</v>
      </c>
      <c r="F44" s="19" t="s">
        <v>52</v>
      </c>
      <c r="G44" s="17"/>
      <c r="H44" s="24">
        <f>H46</f>
        <v>67</v>
      </c>
    </row>
    <row r="45" spans="2:8" ht="15.75" customHeight="1">
      <c r="B45" s="13" t="s">
        <v>77</v>
      </c>
      <c r="C45" s="17" t="s">
        <v>20</v>
      </c>
      <c r="D45" s="17" t="s">
        <v>14</v>
      </c>
      <c r="E45" s="17" t="s">
        <v>13</v>
      </c>
      <c r="F45" s="19" t="s">
        <v>84</v>
      </c>
      <c r="G45" s="17"/>
      <c r="H45" s="24">
        <f>H46</f>
        <v>67</v>
      </c>
    </row>
    <row r="46" spans="2:8" ht="30">
      <c r="B46" s="13" t="s">
        <v>5</v>
      </c>
      <c r="C46" s="17" t="s">
        <v>20</v>
      </c>
      <c r="D46" s="17" t="s">
        <v>14</v>
      </c>
      <c r="E46" s="17" t="s">
        <v>13</v>
      </c>
      <c r="F46" s="19" t="s">
        <v>86</v>
      </c>
      <c r="G46" s="17"/>
      <c r="H46" s="24">
        <f>H47+H48</f>
        <v>67</v>
      </c>
    </row>
    <row r="47" spans="2:8" ht="42.75" customHeight="1">
      <c r="B47" s="13" t="s">
        <v>40</v>
      </c>
      <c r="C47" s="17" t="s">
        <v>20</v>
      </c>
      <c r="D47" s="17" t="s">
        <v>14</v>
      </c>
      <c r="E47" s="17" t="s">
        <v>13</v>
      </c>
      <c r="F47" s="19" t="s">
        <v>86</v>
      </c>
      <c r="G47" s="17" t="s">
        <v>41</v>
      </c>
      <c r="H47" s="24">
        <v>38</v>
      </c>
    </row>
    <row r="48" spans="2:8" ht="16.5" customHeight="1">
      <c r="B48" s="13" t="s">
        <v>42</v>
      </c>
      <c r="C48" s="17" t="s">
        <v>20</v>
      </c>
      <c r="D48" s="17" t="s">
        <v>14</v>
      </c>
      <c r="E48" s="17" t="s">
        <v>13</v>
      </c>
      <c r="F48" s="19" t="s">
        <v>86</v>
      </c>
      <c r="G48" s="17" t="s">
        <v>34</v>
      </c>
      <c r="H48" s="24">
        <v>29</v>
      </c>
    </row>
    <row r="49" spans="2:8" ht="27.75" customHeight="1">
      <c r="B49" s="13" t="s">
        <v>21</v>
      </c>
      <c r="C49" s="16" t="s">
        <v>20</v>
      </c>
      <c r="D49" s="16" t="s">
        <v>13</v>
      </c>
      <c r="E49" s="16" t="s">
        <v>9</v>
      </c>
      <c r="F49" s="16"/>
      <c r="G49" s="16"/>
      <c r="H49" s="24">
        <f>H50</f>
        <v>1585</v>
      </c>
    </row>
    <row r="50" spans="2:8" ht="15">
      <c r="B50" s="13" t="s">
        <v>93</v>
      </c>
      <c r="C50" s="16" t="s">
        <v>20</v>
      </c>
      <c r="D50" s="16" t="s">
        <v>13</v>
      </c>
      <c r="E50" s="16" t="s">
        <v>22</v>
      </c>
      <c r="F50" s="16"/>
      <c r="G50" s="16"/>
      <c r="H50" s="24">
        <f>H51</f>
        <v>1585</v>
      </c>
    </row>
    <row r="51" spans="2:8" ht="43.5" customHeight="1">
      <c r="B51" s="15" t="s">
        <v>111</v>
      </c>
      <c r="C51" s="16" t="s">
        <v>20</v>
      </c>
      <c r="D51" s="16" t="s">
        <v>13</v>
      </c>
      <c r="E51" s="16" t="s">
        <v>22</v>
      </c>
      <c r="F51" s="16" t="s">
        <v>46</v>
      </c>
      <c r="G51" s="16"/>
      <c r="H51" s="24">
        <f>H52</f>
        <v>1585</v>
      </c>
    </row>
    <row r="52" spans="2:8" ht="14.25" customHeight="1">
      <c r="B52" s="13" t="s">
        <v>67</v>
      </c>
      <c r="C52" s="16" t="s">
        <v>20</v>
      </c>
      <c r="D52" s="16" t="s">
        <v>13</v>
      </c>
      <c r="E52" s="16" t="s">
        <v>22</v>
      </c>
      <c r="F52" s="16" t="s">
        <v>69</v>
      </c>
      <c r="G52" s="16"/>
      <c r="H52" s="24">
        <f>H53+H54+H55</f>
        <v>1585</v>
      </c>
    </row>
    <row r="53" spans="2:8" ht="44.25" customHeight="1">
      <c r="B53" s="13" t="s">
        <v>40</v>
      </c>
      <c r="C53" s="16" t="s">
        <v>20</v>
      </c>
      <c r="D53" s="16" t="s">
        <v>13</v>
      </c>
      <c r="E53" s="16" t="s">
        <v>22</v>
      </c>
      <c r="F53" s="16" t="s">
        <v>69</v>
      </c>
      <c r="G53" s="16" t="s">
        <v>41</v>
      </c>
      <c r="H53" s="24">
        <v>1400</v>
      </c>
    </row>
    <row r="54" spans="2:8" ht="12.75" customHeight="1">
      <c r="B54" s="13" t="s">
        <v>42</v>
      </c>
      <c r="C54" s="16" t="s">
        <v>20</v>
      </c>
      <c r="D54" s="16" t="s">
        <v>13</v>
      </c>
      <c r="E54" s="16" t="s">
        <v>22</v>
      </c>
      <c r="F54" s="16" t="s">
        <v>69</v>
      </c>
      <c r="G54" s="16" t="s">
        <v>34</v>
      </c>
      <c r="H54" s="24">
        <f>51+123+8</f>
        <v>182</v>
      </c>
    </row>
    <row r="55" spans="2:8" ht="13.5" customHeight="1">
      <c r="B55" s="13" t="s">
        <v>43</v>
      </c>
      <c r="C55" s="16" t="s">
        <v>20</v>
      </c>
      <c r="D55" s="16" t="s">
        <v>13</v>
      </c>
      <c r="E55" s="16" t="s">
        <v>22</v>
      </c>
      <c r="F55" s="16" t="s">
        <v>69</v>
      </c>
      <c r="G55" s="16" t="s">
        <v>44</v>
      </c>
      <c r="H55" s="24">
        <v>3</v>
      </c>
    </row>
    <row r="56" spans="2:8" ht="14.25" customHeight="1">
      <c r="B56" s="13" t="s">
        <v>29</v>
      </c>
      <c r="C56" s="16" t="s">
        <v>20</v>
      </c>
      <c r="D56" s="16" t="s">
        <v>11</v>
      </c>
      <c r="E56" s="16" t="s">
        <v>9</v>
      </c>
      <c r="F56" s="16"/>
      <c r="G56" s="16"/>
      <c r="H56" s="24">
        <f>H57+H62</f>
        <v>449</v>
      </c>
    </row>
    <row r="57" spans="2:8" ht="13.5" customHeight="1">
      <c r="B57" s="13" t="s">
        <v>54</v>
      </c>
      <c r="C57" s="16" t="s">
        <v>20</v>
      </c>
      <c r="D57" s="16" t="s">
        <v>11</v>
      </c>
      <c r="E57" s="16" t="s">
        <v>47</v>
      </c>
      <c r="F57" s="16"/>
      <c r="G57" s="16"/>
      <c r="H57" s="24">
        <f>H58</f>
        <v>448</v>
      </c>
    </row>
    <row r="58" spans="2:8" ht="43.5" customHeight="1">
      <c r="B58" s="15" t="s">
        <v>112</v>
      </c>
      <c r="C58" s="16" t="s">
        <v>20</v>
      </c>
      <c r="D58" s="16" t="s">
        <v>11</v>
      </c>
      <c r="E58" s="16" t="s">
        <v>47</v>
      </c>
      <c r="F58" s="19" t="s">
        <v>87</v>
      </c>
      <c r="G58" s="16"/>
      <c r="H58" s="24">
        <f>H59</f>
        <v>448</v>
      </c>
    </row>
    <row r="59" spans="2:8" ht="45">
      <c r="B59" s="13" t="s">
        <v>94</v>
      </c>
      <c r="C59" s="16" t="s">
        <v>20</v>
      </c>
      <c r="D59" s="16" t="s">
        <v>11</v>
      </c>
      <c r="E59" s="16" t="s">
        <v>47</v>
      </c>
      <c r="F59" s="19" t="s">
        <v>88</v>
      </c>
      <c r="G59" s="16"/>
      <c r="H59" s="24">
        <f>H60+H61</f>
        <v>448</v>
      </c>
    </row>
    <row r="60" spans="2:8" ht="17.25" customHeight="1">
      <c r="B60" s="13" t="s">
        <v>42</v>
      </c>
      <c r="C60" s="16" t="s">
        <v>20</v>
      </c>
      <c r="D60" s="16" t="s">
        <v>11</v>
      </c>
      <c r="E60" s="16" t="s">
        <v>47</v>
      </c>
      <c r="F60" s="19" t="s">
        <v>88</v>
      </c>
      <c r="G60" s="16" t="s">
        <v>34</v>
      </c>
      <c r="H60" s="24">
        <v>438</v>
      </c>
    </row>
    <row r="61" spans="2:8" ht="15">
      <c r="B61" s="13" t="s">
        <v>43</v>
      </c>
      <c r="C61" s="16" t="s">
        <v>20</v>
      </c>
      <c r="D61" s="16" t="s">
        <v>11</v>
      </c>
      <c r="E61" s="16" t="s">
        <v>47</v>
      </c>
      <c r="F61" s="19" t="s">
        <v>88</v>
      </c>
      <c r="G61" s="16" t="s">
        <v>44</v>
      </c>
      <c r="H61" s="24">
        <v>10</v>
      </c>
    </row>
    <row r="62" spans="2:8" ht="14.25" customHeight="1">
      <c r="B62" s="13" t="s">
        <v>30</v>
      </c>
      <c r="C62" s="17" t="s">
        <v>20</v>
      </c>
      <c r="D62" s="17" t="s">
        <v>11</v>
      </c>
      <c r="E62" s="17" t="s">
        <v>31</v>
      </c>
      <c r="F62" s="17"/>
      <c r="G62" s="16"/>
      <c r="H62" s="24">
        <f>H63</f>
        <v>1</v>
      </c>
    </row>
    <row r="63" spans="2:8" ht="61.5" customHeight="1">
      <c r="B63" s="15" t="s">
        <v>113</v>
      </c>
      <c r="C63" s="17" t="s">
        <v>20</v>
      </c>
      <c r="D63" s="17" t="s">
        <v>11</v>
      </c>
      <c r="E63" s="17" t="s">
        <v>31</v>
      </c>
      <c r="F63" s="17" t="s">
        <v>38</v>
      </c>
      <c r="G63" s="16"/>
      <c r="H63" s="24">
        <f>H64</f>
        <v>1</v>
      </c>
    </row>
    <row r="64" spans="2:8" ht="15" customHeight="1">
      <c r="B64" s="13" t="s">
        <v>32</v>
      </c>
      <c r="C64" s="17" t="s">
        <v>20</v>
      </c>
      <c r="D64" s="17" t="s">
        <v>11</v>
      </c>
      <c r="E64" s="17" t="s">
        <v>31</v>
      </c>
      <c r="F64" s="16" t="s">
        <v>62</v>
      </c>
      <c r="G64" s="16"/>
      <c r="H64" s="24">
        <f>H65</f>
        <v>1</v>
      </c>
    </row>
    <row r="65" spans="2:8" ht="17.25" customHeight="1">
      <c r="B65" s="13" t="s">
        <v>42</v>
      </c>
      <c r="C65" s="17" t="s">
        <v>20</v>
      </c>
      <c r="D65" s="17" t="s">
        <v>11</v>
      </c>
      <c r="E65" s="17" t="s">
        <v>31</v>
      </c>
      <c r="F65" s="16" t="s">
        <v>62</v>
      </c>
      <c r="G65" s="16" t="s">
        <v>34</v>
      </c>
      <c r="H65" s="24">
        <v>1</v>
      </c>
    </row>
    <row r="66" spans="2:8" ht="15" customHeight="1">
      <c r="B66" s="13" t="s">
        <v>36</v>
      </c>
      <c r="C66" s="16" t="s">
        <v>20</v>
      </c>
      <c r="D66" s="16" t="s">
        <v>23</v>
      </c>
      <c r="E66" s="16" t="s">
        <v>9</v>
      </c>
      <c r="F66" s="16"/>
      <c r="G66" s="16"/>
      <c r="H66" s="24">
        <f>H67+H71</f>
        <v>292</v>
      </c>
    </row>
    <row r="67" spans="2:8" ht="15">
      <c r="B67" s="13" t="s">
        <v>24</v>
      </c>
      <c r="C67" s="16" t="s">
        <v>20</v>
      </c>
      <c r="D67" s="16" t="s">
        <v>23</v>
      </c>
      <c r="E67" s="16" t="s">
        <v>13</v>
      </c>
      <c r="F67" s="16"/>
      <c r="G67" s="16"/>
      <c r="H67" s="24">
        <f>H68</f>
        <v>10</v>
      </c>
    </row>
    <row r="68" spans="2:8" ht="45.75" customHeight="1">
      <c r="B68" s="15" t="s">
        <v>114</v>
      </c>
      <c r="C68" s="16" t="s">
        <v>20</v>
      </c>
      <c r="D68" s="16" t="s">
        <v>23</v>
      </c>
      <c r="E68" s="16" t="s">
        <v>13</v>
      </c>
      <c r="F68" s="16" t="s">
        <v>53</v>
      </c>
      <c r="G68" s="16"/>
      <c r="H68" s="24">
        <f>H69</f>
        <v>10</v>
      </c>
    </row>
    <row r="69" spans="2:8" ht="45.75" customHeight="1">
      <c r="B69" s="15" t="s">
        <v>116</v>
      </c>
      <c r="C69" s="16" t="s">
        <v>20</v>
      </c>
      <c r="D69" s="16" t="s">
        <v>23</v>
      </c>
      <c r="E69" s="16" t="s">
        <v>13</v>
      </c>
      <c r="F69" s="16" t="s">
        <v>70</v>
      </c>
      <c r="G69" s="16"/>
      <c r="H69" s="24">
        <f>H70</f>
        <v>10</v>
      </c>
    </row>
    <row r="70" spans="2:8" ht="13.5" customHeight="1">
      <c r="B70" s="13" t="s">
        <v>42</v>
      </c>
      <c r="C70" s="16" t="s">
        <v>20</v>
      </c>
      <c r="D70" s="16" t="s">
        <v>23</v>
      </c>
      <c r="E70" s="16" t="s">
        <v>13</v>
      </c>
      <c r="F70" s="16" t="s">
        <v>70</v>
      </c>
      <c r="G70" s="16" t="s">
        <v>34</v>
      </c>
      <c r="H70" s="24">
        <v>10</v>
      </c>
    </row>
    <row r="71" spans="2:8" ht="14.25" customHeight="1">
      <c r="B71" s="13" t="s">
        <v>37</v>
      </c>
      <c r="C71" s="16" t="s">
        <v>20</v>
      </c>
      <c r="D71" s="16" t="s">
        <v>23</v>
      </c>
      <c r="E71" s="16" t="s">
        <v>23</v>
      </c>
      <c r="F71" s="16"/>
      <c r="G71" s="16"/>
      <c r="H71" s="24">
        <f>H73</f>
        <v>282</v>
      </c>
    </row>
    <row r="72" spans="2:8" ht="30" customHeight="1">
      <c r="B72" s="15" t="s">
        <v>115</v>
      </c>
      <c r="C72" s="20" t="s">
        <v>20</v>
      </c>
      <c r="D72" s="20" t="s">
        <v>23</v>
      </c>
      <c r="E72" s="20" t="s">
        <v>23</v>
      </c>
      <c r="F72" s="16" t="s">
        <v>56</v>
      </c>
      <c r="G72" s="17"/>
      <c r="H72" s="24">
        <f>H73</f>
        <v>282</v>
      </c>
    </row>
    <row r="73" spans="2:8" ht="13.5" customHeight="1">
      <c r="B73" s="13" t="s">
        <v>39</v>
      </c>
      <c r="C73" s="16" t="s">
        <v>20</v>
      </c>
      <c r="D73" s="16" t="s">
        <v>23</v>
      </c>
      <c r="E73" s="16" t="s">
        <v>23</v>
      </c>
      <c r="F73" s="16" t="s">
        <v>66</v>
      </c>
      <c r="G73" s="16"/>
      <c r="H73" s="24">
        <f>H74</f>
        <v>282</v>
      </c>
    </row>
    <row r="74" spans="2:8" ht="44.25" customHeight="1">
      <c r="B74" s="13" t="s">
        <v>40</v>
      </c>
      <c r="C74" s="16" t="s">
        <v>20</v>
      </c>
      <c r="D74" s="16" t="s">
        <v>23</v>
      </c>
      <c r="E74" s="16" t="s">
        <v>23</v>
      </c>
      <c r="F74" s="16" t="s">
        <v>66</v>
      </c>
      <c r="G74" s="16" t="s">
        <v>41</v>
      </c>
      <c r="H74" s="24">
        <v>282</v>
      </c>
    </row>
    <row r="75" spans="2:8" ht="14.25" customHeight="1">
      <c r="B75" s="13" t="s">
        <v>55</v>
      </c>
      <c r="C75" s="16" t="s">
        <v>20</v>
      </c>
      <c r="D75" s="16" t="s">
        <v>25</v>
      </c>
      <c r="E75" s="16" t="s">
        <v>9</v>
      </c>
      <c r="F75" s="21"/>
      <c r="G75" s="21"/>
      <c r="H75" s="24">
        <f>H76</f>
        <v>1</v>
      </c>
    </row>
    <row r="76" spans="2:8" ht="13.5" customHeight="1">
      <c r="B76" s="13" t="s">
        <v>26</v>
      </c>
      <c r="C76" s="16" t="s">
        <v>20</v>
      </c>
      <c r="D76" s="16" t="s">
        <v>25</v>
      </c>
      <c r="E76" s="16" t="s">
        <v>13</v>
      </c>
      <c r="F76" s="16"/>
      <c r="G76" s="16"/>
      <c r="H76" s="24">
        <f>H77</f>
        <v>1</v>
      </c>
    </row>
    <row r="77" spans="2:8" ht="43.5" customHeight="1">
      <c r="B77" s="15" t="s">
        <v>114</v>
      </c>
      <c r="C77" s="16" t="s">
        <v>20</v>
      </c>
      <c r="D77" s="16" t="s">
        <v>25</v>
      </c>
      <c r="E77" s="16" t="s">
        <v>13</v>
      </c>
      <c r="F77" s="16" t="s">
        <v>53</v>
      </c>
      <c r="G77" s="16"/>
      <c r="H77" s="24">
        <f>H78</f>
        <v>1</v>
      </c>
    </row>
    <row r="78" spans="2:8" ht="15">
      <c r="B78" s="13" t="s">
        <v>27</v>
      </c>
      <c r="C78" s="16" t="s">
        <v>20</v>
      </c>
      <c r="D78" s="16" t="s">
        <v>25</v>
      </c>
      <c r="E78" s="16" t="s">
        <v>13</v>
      </c>
      <c r="F78" s="16" t="s">
        <v>76</v>
      </c>
      <c r="G78" s="16"/>
      <c r="H78" s="24">
        <f>H79</f>
        <v>1</v>
      </c>
    </row>
    <row r="79" spans="2:8" ht="16.5" customHeight="1">
      <c r="B79" s="13" t="s">
        <v>42</v>
      </c>
      <c r="C79" s="20" t="s">
        <v>20</v>
      </c>
      <c r="D79" s="16" t="s">
        <v>25</v>
      </c>
      <c r="E79" s="16" t="s">
        <v>13</v>
      </c>
      <c r="F79" s="16" t="s">
        <v>76</v>
      </c>
      <c r="G79" s="17" t="s">
        <v>34</v>
      </c>
      <c r="H79" s="24">
        <v>1</v>
      </c>
    </row>
    <row r="80" spans="2:8" ht="13.5" customHeight="1">
      <c r="B80" s="13" t="s">
        <v>19</v>
      </c>
      <c r="C80" s="16" t="s">
        <v>20</v>
      </c>
      <c r="D80" s="16" t="s">
        <v>10</v>
      </c>
      <c r="E80" s="16" t="s">
        <v>9</v>
      </c>
      <c r="F80" s="16"/>
      <c r="G80" s="16"/>
      <c r="H80" s="24">
        <f>H81</f>
        <v>1676.4</v>
      </c>
    </row>
    <row r="81" spans="2:8" ht="14.25" customHeight="1">
      <c r="B81" s="13" t="s">
        <v>2</v>
      </c>
      <c r="C81" s="16" t="s">
        <v>20</v>
      </c>
      <c r="D81" s="16" t="s">
        <v>10</v>
      </c>
      <c r="E81" s="16" t="s">
        <v>12</v>
      </c>
      <c r="F81" s="16"/>
      <c r="G81" s="16"/>
      <c r="H81" s="24">
        <f>H82</f>
        <v>1676.4</v>
      </c>
    </row>
    <row r="82" spans="2:8" ht="31.5" customHeight="1">
      <c r="B82" s="15" t="s">
        <v>115</v>
      </c>
      <c r="C82" s="20" t="s">
        <v>20</v>
      </c>
      <c r="D82" s="20" t="s">
        <v>10</v>
      </c>
      <c r="E82" s="20" t="s">
        <v>12</v>
      </c>
      <c r="F82" s="16" t="s">
        <v>56</v>
      </c>
      <c r="G82" s="17"/>
      <c r="H82" s="24">
        <f>H83+H86</f>
        <v>1676.4</v>
      </c>
    </row>
    <row r="83" spans="2:8" ht="13.5" customHeight="1">
      <c r="B83" s="13" t="s">
        <v>71</v>
      </c>
      <c r="C83" s="20" t="s">
        <v>20</v>
      </c>
      <c r="D83" s="20" t="s">
        <v>10</v>
      </c>
      <c r="E83" s="20" t="s">
        <v>12</v>
      </c>
      <c r="F83" s="16" t="s">
        <v>63</v>
      </c>
      <c r="G83" s="17"/>
      <c r="H83" s="24">
        <f>H84+H85</f>
        <v>704.1</v>
      </c>
    </row>
    <row r="84" spans="2:8" ht="43.5" customHeight="1">
      <c r="B84" s="13" t="s">
        <v>40</v>
      </c>
      <c r="C84" s="20" t="s">
        <v>20</v>
      </c>
      <c r="D84" s="20" t="s">
        <v>10</v>
      </c>
      <c r="E84" s="20" t="s">
        <v>12</v>
      </c>
      <c r="F84" s="16" t="s">
        <v>63</v>
      </c>
      <c r="G84" s="17" t="s">
        <v>41</v>
      </c>
      <c r="H84" s="24">
        <v>617.1</v>
      </c>
    </row>
    <row r="85" spans="2:8" ht="14.25" customHeight="1">
      <c r="B85" s="13" t="s">
        <v>42</v>
      </c>
      <c r="C85" s="20" t="s">
        <v>20</v>
      </c>
      <c r="D85" s="20" t="s">
        <v>10</v>
      </c>
      <c r="E85" s="20" t="s">
        <v>12</v>
      </c>
      <c r="F85" s="16" t="s">
        <v>63</v>
      </c>
      <c r="G85" s="17" t="s">
        <v>34</v>
      </c>
      <c r="H85" s="24">
        <f>16+71</f>
        <v>87</v>
      </c>
    </row>
    <row r="86" spans="2:8" ht="27" customHeight="1">
      <c r="B86" s="13" t="s">
        <v>45</v>
      </c>
      <c r="C86" s="20" t="s">
        <v>20</v>
      </c>
      <c r="D86" s="20" t="s">
        <v>10</v>
      </c>
      <c r="E86" s="20" t="s">
        <v>12</v>
      </c>
      <c r="F86" s="16" t="s">
        <v>64</v>
      </c>
      <c r="G86" s="17"/>
      <c r="H86" s="24">
        <f>H87+H88</f>
        <v>972.3</v>
      </c>
    </row>
    <row r="87" spans="2:8" ht="44.25" customHeight="1">
      <c r="B87" s="13" t="s">
        <v>40</v>
      </c>
      <c r="C87" s="20" t="s">
        <v>20</v>
      </c>
      <c r="D87" s="20" t="s">
        <v>10</v>
      </c>
      <c r="E87" s="20" t="s">
        <v>12</v>
      </c>
      <c r="F87" s="16" t="s">
        <v>64</v>
      </c>
      <c r="G87" s="17" t="s">
        <v>41</v>
      </c>
      <c r="H87" s="24">
        <v>746.9</v>
      </c>
    </row>
    <row r="88" spans="2:8" ht="13.5" customHeight="1">
      <c r="B88" s="13" t="s">
        <v>42</v>
      </c>
      <c r="C88" s="20" t="s">
        <v>20</v>
      </c>
      <c r="D88" s="20" t="s">
        <v>10</v>
      </c>
      <c r="E88" s="20" t="s">
        <v>12</v>
      </c>
      <c r="F88" s="16" t="s">
        <v>64</v>
      </c>
      <c r="G88" s="17" t="s">
        <v>34</v>
      </c>
      <c r="H88" s="24">
        <f>43.4+170+12</f>
        <v>225.4</v>
      </c>
    </row>
    <row r="89" spans="2:8" ht="14.25" customHeight="1">
      <c r="B89" s="13" t="s">
        <v>48</v>
      </c>
      <c r="C89" s="16" t="s">
        <v>20</v>
      </c>
      <c r="D89" s="16" t="s">
        <v>22</v>
      </c>
      <c r="E89" s="16" t="s">
        <v>9</v>
      </c>
      <c r="F89" s="16"/>
      <c r="G89" s="16"/>
      <c r="H89" s="24">
        <f>H90</f>
        <v>45</v>
      </c>
    </row>
    <row r="90" spans="2:8" ht="15" customHeight="1">
      <c r="B90" s="13" t="s">
        <v>49</v>
      </c>
      <c r="C90" s="16" t="s">
        <v>20</v>
      </c>
      <c r="D90" s="16" t="s">
        <v>22</v>
      </c>
      <c r="E90" s="16" t="s">
        <v>13</v>
      </c>
      <c r="F90" s="16"/>
      <c r="G90" s="16"/>
      <c r="H90" s="24">
        <f>H91</f>
        <v>45</v>
      </c>
    </row>
    <row r="91" spans="2:8" ht="30">
      <c r="B91" s="13" t="s">
        <v>102</v>
      </c>
      <c r="C91" s="16" t="s">
        <v>20</v>
      </c>
      <c r="D91" s="16" t="s">
        <v>22</v>
      </c>
      <c r="E91" s="16" t="s">
        <v>13</v>
      </c>
      <c r="F91" s="19" t="s">
        <v>52</v>
      </c>
      <c r="G91" s="16"/>
      <c r="H91" s="24">
        <f>H92</f>
        <v>45</v>
      </c>
    </row>
    <row r="92" spans="2:8" ht="15">
      <c r="B92" s="13" t="s">
        <v>77</v>
      </c>
      <c r="C92" s="16" t="s">
        <v>20</v>
      </c>
      <c r="D92" s="16" t="s">
        <v>22</v>
      </c>
      <c r="E92" s="16" t="s">
        <v>13</v>
      </c>
      <c r="F92" s="19" t="s">
        <v>84</v>
      </c>
      <c r="G92" s="16"/>
      <c r="H92" s="24">
        <f>H93</f>
        <v>45</v>
      </c>
    </row>
    <row r="93" spans="2:8" ht="45.75" customHeight="1">
      <c r="B93" s="13" t="s">
        <v>50</v>
      </c>
      <c r="C93" s="16" t="s">
        <v>20</v>
      </c>
      <c r="D93" s="16" t="s">
        <v>22</v>
      </c>
      <c r="E93" s="16" t="s">
        <v>13</v>
      </c>
      <c r="F93" s="19" t="s">
        <v>89</v>
      </c>
      <c r="G93" s="16"/>
      <c r="H93" s="24">
        <f>H94+H95</f>
        <v>45</v>
      </c>
    </row>
    <row r="94" spans="2:8" ht="43.5" customHeight="1">
      <c r="B94" s="13" t="s">
        <v>40</v>
      </c>
      <c r="C94" s="16" t="s">
        <v>20</v>
      </c>
      <c r="D94" s="16" t="s">
        <v>22</v>
      </c>
      <c r="E94" s="16" t="s">
        <v>13</v>
      </c>
      <c r="F94" s="19" t="s">
        <v>89</v>
      </c>
      <c r="G94" s="16" t="s">
        <v>41</v>
      </c>
      <c r="H94" s="24">
        <f>45-6</f>
        <v>39</v>
      </c>
    </row>
    <row r="95" spans="2:8" ht="18" customHeight="1">
      <c r="B95" s="13" t="s">
        <v>117</v>
      </c>
      <c r="C95" s="16" t="s">
        <v>20</v>
      </c>
      <c r="D95" s="16" t="s">
        <v>22</v>
      </c>
      <c r="E95" s="16" t="s">
        <v>13</v>
      </c>
      <c r="F95" s="19" t="s">
        <v>89</v>
      </c>
      <c r="G95" s="16" t="s">
        <v>118</v>
      </c>
      <c r="H95" s="24">
        <v>6</v>
      </c>
    </row>
    <row r="96" spans="2:8" ht="21.75" customHeight="1">
      <c r="B96" s="12" t="s">
        <v>60</v>
      </c>
      <c r="C96" s="22"/>
      <c r="D96" s="22"/>
      <c r="E96" s="22"/>
      <c r="F96" s="23"/>
      <c r="G96" s="23"/>
      <c r="H96" s="25">
        <f>H94+H88+H87+H85+H84+H79+H74+H70+H65+H60+H55+H54+H53+H48+H47+H41+H38+H33+H28+H22+H21+H20+H15+H61+H95</f>
        <v>5102</v>
      </c>
    </row>
  </sheetData>
  <sheetProtection/>
  <mergeCells count="5">
    <mergeCell ref="B6:H6"/>
    <mergeCell ref="B2:H2"/>
    <mergeCell ref="B3:H3"/>
    <mergeCell ref="B4:H4"/>
    <mergeCell ref="B5:H5"/>
  </mergeCells>
  <printOptions/>
  <pageMargins left="0.18" right="0.15" top="0.41" bottom="0.37" header="0.24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2014-11-14T05:43:03Z</cp:lastPrinted>
  <dcterms:created xsi:type="dcterms:W3CDTF">2007-06-06T09:55:45Z</dcterms:created>
  <dcterms:modified xsi:type="dcterms:W3CDTF">2014-12-24T05:09:01Z</dcterms:modified>
  <cp:category/>
  <cp:version/>
  <cp:contentType/>
  <cp:contentStatus/>
</cp:coreProperties>
</file>