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1 год" sheetId="1" r:id="rId1"/>
  </sheets>
  <definedNames>
    <definedName name="_xlnm.Print_Area" localSheetId="0">'2011 год'!$A$1:$BU$35</definedName>
  </definedNames>
  <calcPr fullCalcOnLoad="1"/>
</workbook>
</file>

<file path=xl/sharedStrings.xml><?xml version="1.0" encoding="utf-8"?>
<sst xmlns="http://schemas.openxmlformats.org/spreadsheetml/2006/main" count="144" uniqueCount="76">
  <si>
    <t>Белоноговский</t>
  </si>
  <si>
    <t>Большеберезовский</t>
  </si>
  <si>
    <t>Верхневский</t>
  </si>
  <si>
    <t xml:space="preserve">Долговский </t>
  </si>
  <si>
    <t>Жуковский</t>
  </si>
  <si>
    <t>Закомалдинский</t>
  </si>
  <si>
    <t>Закоуловский</t>
  </si>
  <si>
    <t>Каминский</t>
  </si>
  <si>
    <t>Камаганский</t>
  </si>
  <si>
    <t xml:space="preserve">Камышинский </t>
  </si>
  <si>
    <t>Костылевский</t>
  </si>
  <si>
    <t>Косулинский</t>
  </si>
  <si>
    <t>Масловский</t>
  </si>
  <si>
    <t>Нижневский</t>
  </si>
  <si>
    <t>Обанинский</t>
  </si>
  <si>
    <t>Пушкинский</t>
  </si>
  <si>
    <t>Пепелинский</t>
  </si>
  <si>
    <t>Советский</t>
  </si>
  <si>
    <t>Песьянский</t>
  </si>
  <si>
    <t>Угловской</t>
  </si>
  <si>
    <t>город Куртамыш</t>
  </si>
  <si>
    <t>Всего</t>
  </si>
  <si>
    <t>№ 
п/п</t>
  </si>
  <si>
    <t>Муниципальные 
образования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</si>
  <si>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</si>
  <si>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</si>
  <si>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</si>
  <si>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</si>
  <si>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</si>
  <si>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</si>
  <si>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</si>
  <si>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</si>
  <si>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</si>
  <si>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</si>
  <si>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</si>
  <si>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</si>
  <si>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</si>
  <si>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</si>
  <si>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</si>
  <si>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</si>
  <si>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</si>
  <si>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</si>
  <si>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</si>
  <si>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</si>
  <si>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</si>
  <si>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Дотации, 
всего</t>
  </si>
  <si>
    <t>в том числе:</t>
  </si>
  <si>
    <t>Субсидии,
 всего</t>
  </si>
  <si>
    <t>Субвенции, 
всего</t>
  </si>
  <si>
    <t>Бюджетные инвестиции в объекты капитального строительства</t>
  </si>
  <si>
    <t>на компенсацию расходов по уплате налога на имущество организаций, финансируемых из местных бюджетов, транспортного налога</t>
  </si>
  <si>
    <t xml:space="preserve"> 
на исполнение
государственных полномочий 
в области библиотечного 
дела
</t>
  </si>
  <si>
    <t xml:space="preserve"> 
на государственную регистрацию актов гражданского 
состояния
</t>
  </si>
  <si>
    <t>на 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</t>
  </si>
  <si>
    <t xml:space="preserve">на исполнение полномочий органов государственной власти Курганской области по расчету и предоставлению субвенций бюджетам поселений на осуществление переданных органам местного самоуправления поселений полномочий Российской Федерации по первичному воинскому учету на территориях, где отсутствуют военные комиссариаты
</t>
  </si>
  <si>
    <t>Дотации 
на поддержку мер 
по обеспечению сбалансирован-ности бюджетов поселений</t>
  </si>
  <si>
    <t>Дотации 
на выравнивание бюджетной обеспеченности поселений</t>
  </si>
  <si>
    <t>на обеспечение мероприятий по капитальному ремонту многоквартир-ных домов за счет средств областного бюджета</t>
  </si>
  <si>
    <t>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 и бесхозяйных гидротехнических сооружений</t>
  </si>
  <si>
    <t>на осуществление капитального ремонта гидротехнических сооружений за счет средств областного бюджета</t>
  </si>
  <si>
    <t>на обеспечение мероприятий по капитальному ремонту многоквартирных домов за счет средств районного бюджета</t>
  </si>
  <si>
    <t>на обеспечение мероприятий по капитальному ремонту многоквартирных домов за счет средств, поступивших от государственной корпорации Фонда содействия реформированию ЖКХ</t>
  </si>
  <si>
    <t>Субсидии на закупку автотранспортых средств и коммунальной техники</t>
  </si>
  <si>
    <t>уточненный годовой план</t>
  </si>
  <si>
    <t>исполнено за 2010 год</t>
  </si>
  <si>
    <t>% исполнения к год.плану</t>
  </si>
  <si>
    <t xml:space="preserve">Размеры межбюджетных трансфертов, выделенных бюджетам поселений из бюджета Куртамышского района за  2011  год </t>
  </si>
  <si>
    <t>исполнено за 2011 год</t>
  </si>
  <si>
    <t>Всего 
межбюджетных 
трансфертов 
на 2011 год</t>
  </si>
  <si>
    <t>на организацию общественных работ,временного трудоустройства работников системообразующих и градообразующих предприятий, находящихся под угрозой увольнения, а также признанных в установленном порядке безработными гражданами и граждан, ищущих работу, проживающих в монопрофильных населенных пунктах с напряженной ситуацией на рынке труда</t>
  </si>
  <si>
    <t>на содействие трудоустройству незанятых инвалидов, родителей, воспитывающих детей-инвалидов, многодетных родителей</t>
  </si>
  <si>
    <t>на проведение выборов главы муниципального образования</t>
  </si>
  <si>
    <t>в том числе</t>
  </si>
  <si>
    <t xml:space="preserve"> 
на исполнение государственных полномочий 
в области культуры</t>
  </si>
  <si>
    <t>Иные межбюджетные трансферты</t>
  </si>
  <si>
    <t>Приложение 7 
к  решению  Куртамышской  районной  Думы 
от  19 апреля 2012 года  № 15"Об исполнении 
бюджета Куртамышского района за 2011 год"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</si>
</sst>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9"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4"/>
      <name val="Arial Cyr"/>
      <family val="0"/>
    </font>
    <font>
      <sz val="11"/>
      <name val="Arial"/>
      <family val="2"/>
    </font>
    <font>
      <b/>
      <sz val="12"/>
      <name val="Arial Cyr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2" borderId="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6" fillId="0" borderId="0" xfId="0" applyFont="1" applyAlignment="1">
      <alignment horizontal="right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5"/>
  <sheetViews>
    <sheetView tabSelected="1" view="pageBreakPreview" zoomScale="75" zoomScaleSheetLayoutView="75" workbookViewId="0" topLeftCell="A2">
      <pane xSplit="2" ySplit="12" topLeftCell="C14" activePane="bottomRight" state="frozen"/>
      <selection pane="topLeft" activeCell="A2" sqref="A2"/>
      <selection pane="topRight" activeCell="C2" sqref="C2"/>
      <selection pane="bottomLeft" activeCell="A13" sqref="A13"/>
      <selection pane="bottomRight" activeCell="G1" sqref="G1:Q4"/>
    </sheetView>
  </sheetViews>
  <sheetFormatPr defaultColWidth="9.00390625" defaultRowHeight="12.75"/>
  <cols>
    <col min="1" max="1" width="3.25390625" style="9" customWidth="1"/>
    <col min="2" max="2" width="19.375" style="0" customWidth="1"/>
    <col min="3" max="3" width="11.125" style="16" customWidth="1"/>
    <col min="4" max="4" width="11.625" style="16" customWidth="1"/>
    <col min="5" max="5" width="9.75390625" style="16" customWidth="1"/>
    <col min="6" max="6" width="10.00390625" style="0" customWidth="1"/>
    <col min="7" max="7" width="9.375" style="0" customWidth="1"/>
    <col min="8" max="8" width="9.75390625" style="0" customWidth="1"/>
    <col min="9" max="9" width="11.125" style="0" customWidth="1"/>
    <col min="10" max="10" width="11.75390625" style="0" customWidth="1"/>
    <col min="11" max="11" width="9.375" style="0" customWidth="1"/>
    <col min="12" max="12" width="11.125" style="0" customWidth="1"/>
    <col min="13" max="13" width="9.625" style="0" customWidth="1"/>
    <col min="14" max="14" width="9.25390625" style="0" customWidth="1"/>
    <col min="15" max="16" width="9.375" style="0" customWidth="1"/>
    <col min="17" max="17" width="9.25390625" style="0" customWidth="1"/>
    <col min="18" max="19" width="12.125" style="0" hidden="1" customWidth="1"/>
    <col min="20" max="20" width="10.625" style="0" hidden="1" customWidth="1"/>
    <col min="21" max="21" width="10.00390625" style="0" hidden="1" customWidth="1"/>
    <col min="22" max="23" width="10.625" style="0" hidden="1" customWidth="1"/>
    <col min="24" max="24" width="10.625" style="0" customWidth="1"/>
    <col min="25" max="25" width="9.875" style="0" customWidth="1"/>
    <col min="26" max="26" width="11.125" style="0" customWidth="1"/>
    <col min="27" max="28" width="9.875" style="0" customWidth="1"/>
    <col min="29" max="29" width="11.00390625" style="0" customWidth="1"/>
    <col min="30" max="30" width="10.75390625" style="0" customWidth="1"/>
    <col min="31" max="31" width="10.25390625" style="0" customWidth="1"/>
    <col min="32" max="32" width="11.375" style="0" customWidth="1"/>
    <col min="33" max="33" width="9.875" style="0" customWidth="1"/>
    <col min="34" max="34" width="10.00390625" style="0" customWidth="1"/>
    <col min="35" max="35" width="9.875" style="0" customWidth="1"/>
    <col min="36" max="37" width="11.75390625" style="0" hidden="1" customWidth="1"/>
    <col min="38" max="38" width="9.875" style="0" hidden="1" customWidth="1"/>
    <col min="39" max="39" width="12.625" style="0" customWidth="1"/>
    <col min="40" max="40" width="11.625" style="0" customWidth="1"/>
    <col min="41" max="41" width="10.875" style="0" customWidth="1"/>
    <col min="42" max="42" width="10.375" style="0" customWidth="1"/>
    <col min="43" max="43" width="11.375" style="0" customWidth="1"/>
    <col min="44" max="44" width="10.375" style="0" customWidth="1"/>
    <col min="45" max="45" width="13.00390625" style="0" customWidth="1"/>
    <col min="46" max="46" width="10.625" style="0" customWidth="1"/>
    <col min="47" max="47" width="11.125" style="0" customWidth="1"/>
    <col min="48" max="48" width="11.375" style="0" customWidth="1"/>
    <col min="49" max="49" width="11.75390625" style="0" customWidth="1"/>
    <col min="50" max="50" width="11.25390625" style="0" customWidth="1"/>
    <col min="51" max="51" width="12.00390625" style="0" customWidth="1"/>
    <col min="52" max="52" width="11.125" style="0" customWidth="1"/>
    <col min="53" max="54" width="12.25390625" style="0" customWidth="1"/>
    <col min="55" max="55" width="10.625" style="0" customWidth="1"/>
    <col min="56" max="56" width="11.125" style="0" customWidth="1"/>
    <col min="57" max="57" width="12.25390625" style="0" customWidth="1"/>
    <col min="58" max="58" width="12.375" style="0" customWidth="1"/>
    <col min="59" max="59" width="11.125" style="0" customWidth="1"/>
    <col min="60" max="64" width="11.25390625" style="0" customWidth="1"/>
  </cols>
  <sheetData>
    <row r="1" spans="7:64" ht="14.25" customHeight="1">
      <c r="G1" s="85" t="s">
        <v>75</v>
      </c>
      <c r="H1" s="85"/>
      <c r="I1" s="85"/>
      <c r="J1" s="85"/>
      <c r="K1" s="85"/>
      <c r="L1" s="85"/>
      <c r="M1" s="85"/>
      <c r="N1" s="85"/>
      <c r="O1" s="85"/>
      <c r="P1" s="85"/>
      <c r="Q1" s="85"/>
      <c r="R1" s="27"/>
      <c r="S1" s="27"/>
      <c r="T1" s="27"/>
      <c r="U1" s="27"/>
      <c r="V1" s="27"/>
      <c r="W1" s="27"/>
      <c r="X1" s="21"/>
      <c r="Y1" s="21"/>
      <c r="Z1" s="21"/>
      <c r="AA1" s="21"/>
      <c r="AB1" s="21"/>
      <c r="AC1" s="21"/>
      <c r="AD1" s="21"/>
      <c r="AE1" s="21"/>
      <c r="AF1" s="21"/>
      <c r="AG1" s="28"/>
      <c r="AH1" s="28"/>
      <c r="AI1" s="28"/>
      <c r="AJ1" s="28"/>
      <c r="AK1" s="28"/>
      <c r="AL1" s="28"/>
      <c r="AM1" s="28"/>
      <c r="AN1" s="21"/>
      <c r="AO1" s="21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81"/>
      <c r="BF1" s="81"/>
      <c r="BG1" s="81"/>
      <c r="BH1" s="81"/>
      <c r="BI1" s="81"/>
      <c r="BJ1" s="81"/>
      <c r="BK1" s="25"/>
      <c r="BL1" s="25"/>
    </row>
    <row r="2" spans="7:64" ht="12.75"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U2" s="21"/>
      <c r="V2" s="21"/>
      <c r="W2" s="21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1"/>
      <c r="AO2" s="2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25"/>
      <c r="BL2" s="25"/>
    </row>
    <row r="3" spans="7:64" ht="24" customHeight="1"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4"/>
      <c r="AO3" s="24"/>
      <c r="AS3" s="84"/>
      <c r="AT3" s="84"/>
      <c r="AU3" s="84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25"/>
      <c r="BL3" s="25"/>
    </row>
    <row r="4" spans="7:64" ht="16.5" customHeight="1"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23"/>
      <c r="BL4" s="23"/>
    </row>
    <row r="5" spans="7:64" ht="16.5" customHeight="1"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</row>
    <row r="6" spans="2:64" ht="17.25" customHeight="1">
      <c r="B6" s="20"/>
      <c r="C6" s="90" t="s">
        <v>66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26"/>
      <c r="BD6" s="26"/>
      <c r="BE6" s="20"/>
      <c r="BF6" s="20"/>
      <c r="BG6" s="20"/>
      <c r="BH6" s="20"/>
      <c r="BI6" s="20"/>
      <c r="BJ6" s="20"/>
      <c r="BK6" s="20"/>
      <c r="BL6" s="20"/>
    </row>
    <row r="7" spans="12:64" ht="14.25" customHeight="1"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71" s="2" customFormat="1" ht="10.5" customHeight="1">
      <c r="A8" s="82" t="s">
        <v>22</v>
      </c>
      <c r="B8" s="82" t="s">
        <v>23</v>
      </c>
      <c r="C8" s="86" t="s">
        <v>68</v>
      </c>
      <c r="D8" s="57"/>
      <c r="E8" s="58"/>
      <c r="F8" s="52" t="s">
        <v>46</v>
      </c>
      <c r="G8" s="53"/>
      <c r="H8" s="53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8"/>
      <c r="BH8" s="57" t="s">
        <v>74</v>
      </c>
      <c r="BI8" s="57"/>
      <c r="BJ8" s="58"/>
      <c r="BK8" s="54" t="s">
        <v>72</v>
      </c>
      <c r="BL8" s="55"/>
      <c r="BM8" s="55"/>
      <c r="BN8" s="55"/>
      <c r="BO8" s="55"/>
      <c r="BP8" s="55"/>
      <c r="BQ8" s="55"/>
      <c r="BR8" s="55"/>
      <c r="BS8" s="56"/>
    </row>
    <row r="9" spans="1:71" s="2" customFormat="1" ht="14.25" customHeight="1">
      <c r="A9" s="82"/>
      <c r="B9" s="82"/>
      <c r="C9" s="87"/>
      <c r="D9" s="59"/>
      <c r="E9" s="60"/>
      <c r="F9" s="86" t="s">
        <v>45</v>
      </c>
      <c r="G9" s="57"/>
      <c r="H9" s="58"/>
      <c r="I9" s="54" t="s">
        <v>46</v>
      </c>
      <c r="J9" s="55"/>
      <c r="K9" s="55"/>
      <c r="L9" s="55"/>
      <c r="M9" s="55"/>
      <c r="N9" s="56"/>
      <c r="O9" s="66" t="s">
        <v>47</v>
      </c>
      <c r="P9" s="67"/>
      <c r="Q9" s="68"/>
      <c r="R9" s="42" t="s">
        <v>46</v>
      </c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2"/>
      <c r="AP9" s="66" t="s">
        <v>48</v>
      </c>
      <c r="AQ9" s="67"/>
      <c r="AR9" s="68"/>
      <c r="AS9" s="43" t="s">
        <v>46</v>
      </c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5"/>
      <c r="BH9" s="59"/>
      <c r="BI9" s="59"/>
      <c r="BJ9" s="60"/>
      <c r="BK9" s="43" t="s">
        <v>69</v>
      </c>
      <c r="BL9" s="44"/>
      <c r="BM9" s="45"/>
      <c r="BN9" s="43" t="s">
        <v>70</v>
      </c>
      <c r="BO9" s="44"/>
      <c r="BP9" s="45"/>
      <c r="BQ9" s="43" t="s">
        <v>71</v>
      </c>
      <c r="BR9" s="44"/>
      <c r="BS9" s="45"/>
    </row>
    <row r="10" spans="1:71" s="3" customFormat="1" ht="12.75" customHeight="1">
      <c r="A10" s="83"/>
      <c r="B10" s="83"/>
      <c r="C10" s="87"/>
      <c r="D10" s="59"/>
      <c r="E10" s="60"/>
      <c r="F10" s="87"/>
      <c r="G10" s="59"/>
      <c r="H10" s="60"/>
      <c r="I10" s="43" t="s">
        <v>56</v>
      </c>
      <c r="J10" s="44"/>
      <c r="K10" s="45"/>
      <c r="L10" s="42" t="s">
        <v>55</v>
      </c>
      <c r="M10" s="61"/>
      <c r="N10" s="62"/>
      <c r="O10" s="69"/>
      <c r="P10" s="70"/>
      <c r="Q10" s="71"/>
      <c r="R10" s="42" t="s">
        <v>50</v>
      </c>
      <c r="S10" s="61"/>
      <c r="T10" s="62"/>
      <c r="U10" s="42" t="s">
        <v>49</v>
      </c>
      <c r="V10" s="61"/>
      <c r="W10" s="62"/>
      <c r="X10" s="42" t="s">
        <v>58</v>
      </c>
      <c r="Y10" s="61"/>
      <c r="Z10" s="62"/>
      <c r="AA10" s="42" t="s">
        <v>59</v>
      </c>
      <c r="AB10" s="61"/>
      <c r="AC10" s="62"/>
      <c r="AD10" s="42" t="s">
        <v>61</v>
      </c>
      <c r="AE10" s="61"/>
      <c r="AF10" s="62"/>
      <c r="AG10" s="42" t="s">
        <v>57</v>
      </c>
      <c r="AH10" s="61"/>
      <c r="AI10" s="62"/>
      <c r="AJ10" s="42" t="s">
        <v>62</v>
      </c>
      <c r="AK10" s="61"/>
      <c r="AL10" s="62"/>
      <c r="AM10" s="42" t="s">
        <v>60</v>
      </c>
      <c r="AN10" s="61"/>
      <c r="AO10" s="62"/>
      <c r="AP10" s="69"/>
      <c r="AQ10" s="70"/>
      <c r="AR10" s="71"/>
      <c r="AS10" s="43" t="s">
        <v>51</v>
      </c>
      <c r="AT10" s="44"/>
      <c r="AU10" s="45"/>
      <c r="AV10" s="43" t="s">
        <v>73</v>
      </c>
      <c r="AW10" s="44"/>
      <c r="AX10" s="45"/>
      <c r="AY10" s="43" t="s">
        <v>52</v>
      </c>
      <c r="AZ10" s="44"/>
      <c r="BA10" s="45"/>
      <c r="BB10" s="43" t="s">
        <v>53</v>
      </c>
      <c r="BC10" s="44"/>
      <c r="BD10" s="45"/>
      <c r="BE10" s="75" t="s">
        <v>54</v>
      </c>
      <c r="BF10" s="76"/>
      <c r="BG10" s="77"/>
      <c r="BH10" s="59"/>
      <c r="BI10" s="59"/>
      <c r="BJ10" s="60"/>
      <c r="BK10" s="46"/>
      <c r="BL10" s="47"/>
      <c r="BM10" s="48"/>
      <c r="BN10" s="46"/>
      <c r="BO10" s="47"/>
      <c r="BP10" s="48"/>
      <c r="BQ10" s="46"/>
      <c r="BR10" s="47"/>
      <c r="BS10" s="48"/>
    </row>
    <row r="11" spans="1:71" s="3" customFormat="1" ht="130.5" customHeight="1">
      <c r="A11" s="83"/>
      <c r="B11" s="83"/>
      <c r="C11" s="88"/>
      <c r="D11" s="40"/>
      <c r="E11" s="41"/>
      <c r="F11" s="88"/>
      <c r="G11" s="40"/>
      <c r="H11" s="41"/>
      <c r="I11" s="49"/>
      <c r="J11" s="50"/>
      <c r="K11" s="51"/>
      <c r="L11" s="63"/>
      <c r="M11" s="64"/>
      <c r="N11" s="65"/>
      <c r="O11" s="72"/>
      <c r="P11" s="73"/>
      <c r="Q11" s="74"/>
      <c r="R11" s="63"/>
      <c r="S11" s="64"/>
      <c r="T11" s="65"/>
      <c r="U11" s="63"/>
      <c r="V11" s="64"/>
      <c r="W11" s="65"/>
      <c r="X11" s="63"/>
      <c r="Y11" s="64"/>
      <c r="Z11" s="65"/>
      <c r="AA11" s="63"/>
      <c r="AB11" s="64"/>
      <c r="AC11" s="65"/>
      <c r="AD11" s="63"/>
      <c r="AE11" s="64"/>
      <c r="AF11" s="65"/>
      <c r="AG11" s="63"/>
      <c r="AH11" s="64"/>
      <c r="AI11" s="65"/>
      <c r="AJ11" s="63"/>
      <c r="AK11" s="64"/>
      <c r="AL11" s="65"/>
      <c r="AM11" s="63"/>
      <c r="AN11" s="64"/>
      <c r="AO11" s="65"/>
      <c r="AP11" s="72"/>
      <c r="AQ11" s="73"/>
      <c r="AR11" s="74"/>
      <c r="AS11" s="49"/>
      <c r="AT11" s="50"/>
      <c r="AU11" s="51"/>
      <c r="AV11" s="49"/>
      <c r="AW11" s="50"/>
      <c r="AX11" s="51"/>
      <c r="AY11" s="49"/>
      <c r="AZ11" s="50"/>
      <c r="BA11" s="51"/>
      <c r="BB11" s="49"/>
      <c r="BC11" s="50"/>
      <c r="BD11" s="51"/>
      <c r="BE11" s="78"/>
      <c r="BF11" s="79"/>
      <c r="BG11" s="80"/>
      <c r="BH11" s="40"/>
      <c r="BI11" s="40"/>
      <c r="BJ11" s="41"/>
      <c r="BK11" s="49"/>
      <c r="BL11" s="50"/>
      <c r="BM11" s="51"/>
      <c r="BN11" s="49"/>
      <c r="BO11" s="50"/>
      <c r="BP11" s="51"/>
      <c r="BQ11" s="49"/>
      <c r="BR11" s="50"/>
      <c r="BS11" s="51"/>
    </row>
    <row r="12" spans="1:71" s="3" customFormat="1" ht="55.5" customHeight="1">
      <c r="A12" s="12"/>
      <c r="B12" s="12"/>
      <c r="C12" s="34" t="s">
        <v>63</v>
      </c>
      <c r="D12" s="34" t="s">
        <v>67</v>
      </c>
      <c r="E12" s="34" t="s">
        <v>65</v>
      </c>
      <c r="F12" s="34" t="s">
        <v>63</v>
      </c>
      <c r="G12" s="34" t="s">
        <v>67</v>
      </c>
      <c r="H12" s="34" t="s">
        <v>65</v>
      </c>
      <c r="I12" s="34" t="s">
        <v>63</v>
      </c>
      <c r="J12" s="34" t="s">
        <v>67</v>
      </c>
      <c r="K12" s="34" t="s">
        <v>65</v>
      </c>
      <c r="L12" s="34" t="s">
        <v>63</v>
      </c>
      <c r="M12" s="34" t="s">
        <v>67</v>
      </c>
      <c r="N12" s="34" t="s">
        <v>65</v>
      </c>
      <c r="O12" s="34" t="s">
        <v>63</v>
      </c>
      <c r="P12" s="34" t="s">
        <v>67</v>
      </c>
      <c r="Q12" s="34" t="s">
        <v>65</v>
      </c>
      <c r="R12" s="14" t="s">
        <v>63</v>
      </c>
      <c r="S12" s="14" t="s">
        <v>64</v>
      </c>
      <c r="T12" s="14" t="s">
        <v>65</v>
      </c>
      <c r="U12" s="14" t="s">
        <v>63</v>
      </c>
      <c r="V12" s="14" t="s">
        <v>64</v>
      </c>
      <c r="W12" s="14" t="s">
        <v>65</v>
      </c>
      <c r="X12" s="34" t="s">
        <v>63</v>
      </c>
      <c r="Y12" s="34" t="s">
        <v>67</v>
      </c>
      <c r="Z12" s="34" t="s">
        <v>65</v>
      </c>
      <c r="AA12" s="34" t="s">
        <v>63</v>
      </c>
      <c r="AB12" s="34" t="s">
        <v>67</v>
      </c>
      <c r="AC12" s="34" t="s">
        <v>65</v>
      </c>
      <c r="AD12" s="34" t="s">
        <v>63</v>
      </c>
      <c r="AE12" s="34" t="s">
        <v>67</v>
      </c>
      <c r="AF12" s="34" t="s">
        <v>65</v>
      </c>
      <c r="AG12" s="34" t="s">
        <v>63</v>
      </c>
      <c r="AH12" s="34" t="s">
        <v>67</v>
      </c>
      <c r="AI12" s="34" t="s">
        <v>65</v>
      </c>
      <c r="AJ12" s="14" t="s">
        <v>63</v>
      </c>
      <c r="AK12" s="14" t="s">
        <v>64</v>
      </c>
      <c r="AL12" s="14" t="s">
        <v>65</v>
      </c>
      <c r="AM12" s="34" t="s">
        <v>63</v>
      </c>
      <c r="AN12" s="34" t="s">
        <v>67</v>
      </c>
      <c r="AO12" s="34" t="s">
        <v>65</v>
      </c>
      <c r="AP12" s="34" t="s">
        <v>63</v>
      </c>
      <c r="AQ12" s="34" t="s">
        <v>67</v>
      </c>
      <c r="AR12" s="34" t="s">
        <v>65</v>
      </c>
      <c r="AS12" s="34" t="s">
        <v>63</v>
      </c>
      <c r="AT12" s="34" t="s">
        <v>67</v>
      </c>
      <c r="AU12" s="34" t="s">
        <v>65</v>
      </c>
      <c r="AV12" s="34" t="s">
        <v>63</v>
      </c>
      <c r="AW12" s="34" t="s">
        <v>67</v>
      </c>
      <c r="AX12" s="34" t="s">
        <v>65</v>
      </c>
      <c r="AY12" s="34" t="s">
        <v>63</v>
      </c>
      <c r="AZ12" s="34" t="s">
        <v>67</v>
      </c>
      <c r="BA12" s="34" t="s">
        <v>65</v>
      </c>
      <c r="BB12" s="34" t="s">
        <v>63</v>
      </c>
      <c r="BC12" s="34" t="s">
        <v>67</v>
      </c>
      <c r="BD12" s="34" t="s">
        <v>65</v>
      </c>
      <c r="BE12" s="34" t="s">
        <v>63</v>
      </c>
      <c r="BF12" s="34" t="s">
        <v>67</v>
      </c>
      <c r="BG12" s="34" t="s">
        <v>65</v>
      </c>
      <c r="BH12" s="34" t="s">
        <v>63</v>
      </c>
      <c r="BI12" s="34" t="s">
        <v>67</v>
      </c>
      <c r="BJ12" s="34" t="s">
        <v>65</v>
      </c>
      <c r="BK12" s="34" t="s">
        <v>63</v>
      </c>
      <c r="BL12" s="34" t="s">
        <v>67</v>
      </c>
      <c r="BM12" s="34" t="s">
        <v>65</v>
      </c>
      <c r="BN12" s="34" t="s">
        <v>63</v>
      </c>
      <c r="BO12" s="34" t="s">
        <v>67</v>
      </c>
      <c r="BP12" s="34" t="s">
        <v>65</v>
      </c>
      <c r="BQ12" s="34" t="s">
        <v>63</v>
      </c>
      <c r="BR12" s="34" t="s">
        <v>67</v>
      </c>
      <c r="BS12" s="34" t="s">
        <v>65</v>
      </c>
    </row>
    <row r="13" spans="1:71" s="8" customFormat="1" ht="13.5" customHeight="1">
      <c r="A13" s="35">
        <v>1</v>
      </c>
      <c r="B13" s="35">
        <v>2</v>
      </c>
      <c r="C13" s="35">
        <v>3</v>
      </c>
      <c r="D13" s="35">
        <v>4</v>
      </c>
      <c r="E13" s="35">
        <v>5</v>
      </c>
      <c r="F13" s="35">
        <v>6</v>
      </c>
      <c r="G13" s="35">
        <v>7</v>
      </c>
      <c r="H13" s="35">
        <v>8</v>
      </c>
      <c r="I13" s="35">
        <v>9</v>
      </c>
      <c r="J13" s="35">
        <v>10</v>
      </c>
      <c r="K13" s="35">
        <v>11</v>
      </c>
      <c r="L13" s="36">
        <v>12</v>
      </c>
      <c r="M13" s="36">
        <v>13</v>
      </c>
      <c r="N13" s="36">
        <v>14</v>
      </c>
      <c r="O13" s="36">
        <v>15</v>
      </c>
      <c r="P13" s="36">
        <v>16</v>
      </c>
      <c r="Q13" s="36">
        <v>17</v>
      </c>
      <c r="R13" s="36">
        <v>18</v>
      </c>
      <c r="S13" s="36">
        <v>19</v>
      </c>
      <c r="T13" s="36">
        <v>20</v>
      </c>
      <c r="U13" s="36">
        <v>21</v>
      </c>
      <c r="V13" s="36">
        <v>22</v>
      </c>
      <c r="W13" s="36">
        <v>23</v>
      </c>
      <c r="X13" s="36">
        <v>18</v>
      </c>
      <c r="Y13" s="36">
        <v>19</v>
      </c>
      <c r="Z13" s="36">
        <v>20</v>
      </c>
      <c r="AA13" s="36">
        <v>21</v>
      </c>
      <c r="AB13" s="36">
        <v>22</v>
      </c>
      <c r="AC13" s="36">
        <v>23</v>
      </c>
      <c r="AD13" s="36">
        <v>24</v>
      </c>
      <c r="AE13" s="36">
        <v>25</v>
      </c>
      <c r="AF13" s="36">
        <v>26</v>
      </c>
      <c r="AG13" s="36">
        <v>27</v>
      </c>
      <c r="AH13" s="36">
        <v>28</v>
      </c>
      <c r="AI13" s="36">
        <v>29</v>
      </c>
      <c r="AJ13" s="36">
        <v>36</v>
      </c>
      <c r="AK13" s="36">
        <v>37</v>
      </c>
      <c r="AL13" s="36">
        <v>38</v>
      </c>
      <c r="AM13" s="36">
        <v>30</v>
      </c>
      <c r="AN13" s="36">
        <v>31</v>
      </c>
      <c r="AO13" s="36">
        <v>32</v>
      </c>
      <c r="AP13" s="36">
        <v>33</v>
      </c>
      <c r="AQ13" s="36">
        <v>34</v>
      </c>
      <c r="AR13" s="36">
        <v>35</v>
      </c>
      <c r="AS13" s="34">
        <v>36</v>
      </c>
      <c r="AT13" s="34">
        <v>37</v>
      </c>
      <c r="AU13" s="34">
        <v>38</v>
      </c>
      <c r="AV13" s="34">
        <v>39</v>
      </c>
      <c r="AW13" s="34">
        <v>40</v>
      </c>
      <c r="AX13" s="34">
        <v>41</v>
      </c>
      <c r="AY13" s="34">
        <v>42</v>
      </c>
      <c r="AZ13" s="34">
        <v>43</v>
      </c>
      <c r="BA13" s="34">
        <v>44</v>
      </c>
      <c r="BB13" s="34">
        <v>45</v>
      </c>
      <c r="BC13" s="34">
        <v>46</v>
      </c>
      <c r="BD13" s="34">
        <v>47</v>
      </c>
      <c r="BE13" s="34">
        <v>48</v>
      </c>
      <c r="BF13" s="34">
        <v>49</v>
      </c>
      <c r="BG13" s="34">
        <v>50</v>
      </c>
      <c r="BH13" s="34">
        <v>51</v>
      </c>
      <c r="BI13" s="34">
        <v>52</v>
      </c>
      <c r="BJ13" s="34">
        <v>53</v>
      </c>
      <c r="BK13" s="34">
        <v>54</v>
      </c>
      <c r="BL13" s="34">
        <v>55</v>
      </c>
      <c r="BM13" s="34">
        <v>56</v>
      </c>
      <c r="BN13" s="34">
        <v>57</v>
      </c>
      <c r="BO13" s="34">
        <v>58</v>
      </c>
      <c r="BP13" s="34">
        <v>59</v>
      </c>
      <c r="BQ13" s="34">
        <v>60</v>
      </c>
      <c r="BR13" s="34">
        <v>61</v>
      </c>
      <c r="BS13" s="34">
        <v>62</v>
      </c>
    </row>
    <row r="14" spans="1:71" ht="12.75">
      <c r="A14" s="6" t="s">
        <v>24</v>
      </c>
      <c r="B14" s="4" t="s">
        <v>0</v>
      </c>
      <c r="C14" s="30">
        <f>F14+O14+AP14+BH14</f>
        <v>2030.6000000000001</v>
      </c>
      <c r="D14" s="30">
        <f>G14+P14+AQ14+BI14</f>
        <v>2030.6000000000001</v>
      </c>
      <c r="E14" s="30">
        <f>D14/C14*100</f>
        <v>100</v>
      </c>
      <c r="F14" s="30">
        <f aca="true" t="shared" si="0" ref="F14:G29">I14+L14</f>
        <v>1919.9</v>
      </c>
      <c r="G14" s="30">
        <f t="shared" si="0"/>
        <v>1919.9</v>
      </c>
      <c r="H14" s="30">
        <f>G14/F14*100</f>
        <v>100</v>
      </c>
      <c r="I14" s="5">
        <v>135.7</v>
      </c>
      <c r="J14" s="5">
        <v>135.7</v>
      </c>
      <c r="K14" s="30">
        <f>J14/I14*100</f>
        <v>100</v>
      </c>
      <c r="L14" s="6">
        <v>1784.2</v>
      </c>
      <c r="M14" s="6">
        <v>1784.2</v>
      </c>
      <c r="N14" s="30">
        <f>M14/L14*100</f>
        <v>100</v>
      </c>
      <c r="O14" s="18"/>
      <c r="P14" s="18"/>
      <c r="Q14" s="5"/>
      <c r="R14" s="6"/>
      <c r="S14" s="6"/>
      <c r="T14" s="5" t="e">
        <f>S14/R14*100</f>
        <v>#DIV/0!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31">
        <f>AS14+AV14+AY14+BE14+BB14</f>
        <v>67.3</v>
      </c>
      <c r="AQ14" s="31">
        <f>AT14+AW14+AZ14+BF14+BC14</f>
        <v>67.3</v>
      </c>
      <c r="AR14" s="30">
        <f aca="true" t="shared" si="1" ref="AR14:AR35">AQ14/AP14*100</f>
        <v>100</v>
      </c>
      <c r="AS14" s="30">
        <v>10</v>
      </c>
      <c r="AT14" s="30">
        <v>10</v>
      </c>
      <c r="AU14" s="30">
        <f aca="true" t="shared" si="2" ref="AU14:AU32">AT14/AS14*100</f>
        <v>100</v>
      </c>
      <c r="AV14" s="6">
        <v>9.2</v>
      </c>
      <c r="AW14" s="6">
        <v>9.2</v>
      </c>
      <c r="AX14" s="30">
        <f aca="true" t="shared" si="3" ref="AX14:AX33">AW14/AV14*100</f>
        <v>100</v>
      </c>
      <c r="AY14" s="31">
        <v>1</v>
      </c>
      <c r="AZ14" s="31">
        <v>1</v>
      </c>
      <c r="BA14" s="30">
        <f aca="true" t="shared" si="4" ref="BA14:BA32">AZ14/AY14*100</f>
        <v>100</v>
      </c>
      <c r="BB14" s="6">
        <v>14.5</v>
      </c>
      <c r="BC14" s="6">
        <v>14.5</v>
      </c>
      <c r="BD14" s="30">
        <f aca="true" t="shared" si="5" ref="BD14:BD33">BC14/BB14*100</f>
        <v>100</v>
      </c>
      <c r="BE14" s="6">
        <v>32.6</v>
      </c>
      <c r="BF14" s="6">
        <v>32.6</v>
      </c>
      <c r="BG14" s="30">
        <f aca="true" t="shared" si="6" ref="BG14:BG33">BF14/BE14*100</f>
        <v>100</v>
      </c>
      <c r="BH14" s="31">
        <f>BK14+BN14+BQ14</f>
        <v>43.4</v>
      </c>
      <c r="BI14" s="31">
        <f>BL14+BO14+BR14</f>
        <v>43.4</v>
      </c>
      <c r="BJ14" s="30">
        <f aca="true" t="shared" si="7" ref="BJ14:BJ32">BI14/BH14*100</f>
        <v>100</v>
      </c>
      <c r="BK14" s="6">
        <v>13.4</v>
      </c>
      <c r="BL14" s="6">
        <v>13.4</v>
      </c>
      <c r="BM14" s="30">
        <f>BL14/BK14*100</f>
        <v>100</v>
      </c>
      <c r="BN14" s="31">
        <v>30</v>
      </c>
      <c r="BO14" s="31">
        <v>30</v>
      </c>
      <c r="BP14" s="30">
        <f>BO14/BN14*100</f>
        <v>100</v>
      </c>
      <c r="BQ14" s="31"/>
      <c r="BR14" s="31"/>
      <c r="BS14" s="30"/>
    </row>
    <row r="15" spans="1:71" ht="12.75">
      <c r="A15" s="6" t="s">
        <v>25</v>
      </c>
      <c r="B15" s="4" t="s">
        <v>1</v>
      </c>
      <c r="C15" s="30">
        <f aca="true" t="shared" si="8" ref="C15:C34">F15+O15+AP15+BH15</f>
        <v>1283.8</v>
      </c>
      <c r="D15" s="30">
        <f aca="true" t="shared" si="9" ref="D15:D34">G15+P15+AQ15+BI15</f>
        <v>1283.8</v>
      </c>
      <c r="E15" s="30">
        <f aca="true" t="shared" si="10" ref="E15:E35">D15/C15*100</f>
        <v>100</v>
      </c>
      <c r="F15" s="30">
        <f t="shared" si="0"/>
        <v>1196.8</v>
      </c>
      <c r="G15" s="30">
        <f t="shared" si="0"/>
        <v>1196.8</v>
      </c>
      <c r="H15" s="30">
        <f aca="true" t="shared" si="11" ref="H15:H35">G15/F15*100</f>
        <v>100</v>
      </c>
      <c r="I15" s="5">
        <v>372.3</v>
      </c>
      <c r="J15" s="5">
        <v>372.3</v>
      </c>
      <c r="K15" s="30">
        <f aca="true" t="shared" si="12" ref="K15:K35">J15/I15*100</f>
        <v>100</v>
      </c>
      <c r="L15" s="6">
        <v>824.5</v>
      </c>
      <c r="M15" s="6">
        <v>824.5</v>
      </c>
      <c r="N15" s="30">
        <f aca="true" t="shared" si="13" ref="N15:N35">M15/L15*100</f>
        <v>100</v>
      </c>
      <c r="O15" s="18"/>
      <c r="P15" s="18"/>
      <c r="Q15" s="5"/>
      <c r="R15" s="6"/>
      <c r="S15" s="6"/>
      <c r="T15" s="5" t="e">
        <f aca="true" t="shared" si="14" ref="T15:T35">S15/R15*100</f>
        <v>#DIV/0!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31">
        <f aca="true" t="shared" si="15" ref="AP15:AP33">AS15+AV15+AY15+BE15+BB15</f>
        <v>73.6</v>
      </c>
      <c r="AQ15" s="31">
        <f aca="true" t="shared" si="16" ref="AQ15:AQ33">AT15+AW15+AZ15+BF15+BC15</f>
        <v>73.6</v>
      </c>
      <c r="AR15" s="30">
        <f t="shared" si="1"/>
        <v>100</v>
      </c>
      <c r="AS15" s="30">
        <v>9</v>
      </c>
      <c r="AT15" s="30">
        <v>9</v>
      </c>
      <c r="AU15" s="30">
        <f t="shared" si="2"/>
        <v>100</v>
      </c>
      <c r="AV15" s="6">
        <v>12.7</v>
      </c>
      <c r="AW15" s="6">
        <v>12.7</v>
      </c>
      <c r="AX15" s="30">
        <f t="shared" si="3"/>
        <v>100</v>
      </c>
      <c r="AY15" s="31">
        <v>1</v>
      </c>
      <c r="AZ15" s="31">
        <v>1</v>
      </c>
      <c r="BA15" s="30">
        <f t="shared" si="4"/>
        <v>100</v>
      </c>
      <c r="BB15" s="6">
        <v>14.3</v>
      </c>
      <c r="BC15" s="6">
        <v>14.3</v>
      </c>
      <c r="BD15" s="30">
        <f t="shared" si="5"/>
        <v>100</v>
      </c>
      <c r="BE15" s="6">
        <v>36.6</v>
      </c>
      <c r="BF15" s="6">
        <v>36.6</v>
      </c>
      <c r="BG15" s="30">
        <f t="shared" si="6"/>
        <v>100</v>
      </c>
      <c r="BH15" s="31">
        <f aca="true" t="shared" si="17" ref="BH15:BH35">BK15+BN15+BQ15</f>
        <v>13.4</v>
      </c>
      <c r="BI15" s="31">
        <f aca="true" t="shared" si="18" ref="BI15:BI35">BL15+BO15+BR15</f>
        <v>13.4</v>
      </c>
      <c r="BJ15" s="30">
        <f t="shared" si="7"/>
        <v>100</v>
      </c>
      <c r="BK15" s="6">
        <v>13.4</v>
      </c>
      <c r="BL15" s="6">
        <v>13.4</v>
      </c>
      <c r="BM15" s="30">
        <f aca="true" t="shared" si="19" ref="BM15:BM32">BL15/BK15*100</f>
        <v>100</v>
      </c>
      <c r="BN15" s="19"/>
      <c r="BO15" s="19"/>
      <c r="BP15" s="30"/>
      <c r="BQ15" s="19"/>
      <c r="BR15" s="19"/>
      <c r="BS15" s="30"/>
    </row>
    <row r="16" spans="1:71" ht="12.75">
      <c r="A16" s="6" t="s">
        <v>26</v>
      </c>
      <c r="B16" s="4" t="s">
        <v>2</v>
      </c>
      <c r="C16" s="30">
        <f t="shared" si="8"/>
        <v>866.5000000000001</v>
      </c>
      <c r="D16" s="30">
        <f t="shared" si="9"/>
        <v>866.5000000000001</v>
      </c>
      <c r="E16" s="30">
        <f t="shared" si="10"/>
        <v>100</v>
      </c>
      <c r="F16" s="30">
        <f t="shared" si="0"/>
        <v>750.7</v>
      </c>
      <c r="G16" s="30">
        <f t="shared" si="0"/>
        <v>750.7</v>
      </c>
      <c r="H16" s="30">
        <f t="shared" si="11"/>
        <v>100</v>
      </c>
      <c r="I16" s="5"/>
      <c r="J16" s="5"/>
      <c r="K16" s="30"/>
      <c r="L16" s="6">
        <v>750.7</v>
      </c>
      <c r="M16" s="6">
        <v>750.7</v>
      </c>
      <c r="N16" s="30">
        <f t="shared" si="13"/>
        <v>100</v>
      </c>
      <c r="O16" s="18"/>
      <c r="P16" s="18"/>
      <c r="Q16" s="5"/>
      <c r="R16" s="6"/>
      <c r="S16" s="6"/>
      <c r="T16" s="5" t="e">
        <f t="shared" si="14"/>
        <v>#DIV/0!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31">
        <f t="shared" si="15"/>
        <v>89.1</v>
      </c>
      <c r="AQ16" s="31">
        <f t="shared" si="16"/>
        <v>89.1</v>
      </c>
      <c r="AR16" s="30">
        <f t="shared" si="1"/>
        <v>100</v>
      </c>
      <c r="AS16" s="30">
        <v>12.8</v>
      </c>
      <c r="AT16" s="30">
        <v>12.8</v>
      </c>
      <c r="AU16" s="30">
        <f t="shared" si="2"/>
        <v>100</v>
      </c>
      <c r="AV16" s="6">
        <v>13.8</v>
      </c>
      <c r="AW16" s="6">
        <v>13.8</v>
      </c>
      <c r="AX16" s="30">
        <f t="shared" si="3"/>
        <v>100</v>
      </c>
      <c r="AY16" s="6">
        <v>1.9</v>
      </c>
      <c r="AZ16" s="6">
        <v>1.9</v>
      </c>
      <c r="BA16" s="30">
        <f t="shared" si="4"/>
        <v>100</v>
      </c>
      <c r="BB16" s="6">
        <v>10.1</v>
      </c>
      <c r="BC16" s="6">
        <v>10.1</v>
      </c>
      <c r="BD16" s="30">
        <f t="shared" si="5"/>
        <v>100</v>
      </c>
      <c r="BE16" s="6">
        <v>50.5</v>
      </c>
      <c r="BF16" s="6">
        <v>50.5</v>
      </c>
      <c r="BG16" s="30">
        <f t="shared" si="6"/>
        <v>100</v>
      </c>
      <c r="BH16" s="31">
        <f t="shared" si="17"/>
        <v>26.7</v>
      </c>
      <c r="BI16" s="31">
        <f t="shared" si="18"/>
        <v>26.7</v>
      </c>
      <c r="BJ16" s="30">
        <f t="shared" si="7"/>
        <v>100</v>
      </c>
      <c r="BK16" s="6">
        <v>26.7</v>
      </c>
      <c r="BL16" s="6">
        <v>26.7</v>
      </c>
      <c r="BM16" s="30">
        <f t="shared" si="19"/>
        <v>100</v>
      </c>
      <c r="BN16" s="19"/>
      <c r="BO16" s="19"/>
      <c r="BP16" s="30"/>
      <c r="BQ16" s="19"/>
      <c r="BR16" s="19"/>
      <c r="BS16" s="30"/>
    </row>
    <row r="17" spans="1:71" ht="12.75">
      <c r="A17" s="6" t="s">
        <v>27</v>
      </c>
      <c r="B17" s="4" t="s">
        <v>3</v>
      </c>
      <c r="C17" s="30">
        <f t="shared" si="8"/>
        <v>1571.8000000000002</v>
      </c>
      <c r="D17" s="30">
        <f t="shared" si="9"/>
        <v>1571.8000000000002</v>
      </c>
      <c r="E17" s="30">
        <f t="shared" si="10"/>
        <v>100</v>
      </c>
      <c r="F17" s="30">
        <f t="shared" si="0"/>
        <v>1382.9</v>
      </c>
      <c r="G17" s="30">
        <f t="shared" si="0"/>
        <v>1382.9</v>
      </c>
      <c r="H17" s="30">
        <f t="shared" si="11"/>
        <v>100</v>
      </c>
      <c r="I17" s="30">
        <v>258</v>
      </c>
      <c r="J17" s="30">
        <v>258</v>
      </c>
      <c r="K17" s="30">
        <f t="shared" si="12"/>
        <v>100</v>
      </c>
      <c r="L17" s="6">
        <v>1124.9</v>
      </c>
      <c r="M17" s="6">
        <v>1124.9</v>
      </c>
      <c r="N17" s="30">
        <f t="shared" si="13"/>
        <v>100</v>
      </c>
      <c r="O17" s="18"/>
      <c r="P17" s="18"/>
      <c r="Q17" s="5"/>
      <c r="R17" s="6"/>
      <c r="S17" s="6"/>
      <c r="T17" s="5" t="e">
        <f t="shared" si="14"/>
        <v>#DIV/0!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31">
        <f t="shared" si="15"/>
        <v>95.5</v>
      </c>
      <c r="AQ17" s="31">
        <f t="shared" si="16"/>
        <v>95.5</v>
      </c>
      <c r="AR17" s="30">
        <f t="shared" si="1"/>
        <v>100</v>
      </c>
      <c r="AS17" s="5">
        <v>22.5</v>
      </c>
      <c r="AT17" s="5">
        <v>22.5</v>
      </c>
      <c r="AU17" s="30">
        <f t="shared" si="2"/>
        <v>100</v>
      </c>
      <c r="AV17" s="6">
        <v>28.7</v>
      </c>
      <c r="AW17" s="6">
        <v>28.7</v>
      </c>
      <c r="AX17" s="30">
        <f t="shared" si="3"/>
        <v>100</v>
      </c>
      <c r="AY17" s="6">
        <v>0.9</v>
      </c>
      <c r="AZ17" s="6">
        <v>0.9</v>
      </c>
      <c r="BA17" s="30">
        <f t="shared" si="4"/>
        <v>100</v>
      </c>
      <c r="BB17" s="6">
        <v>10.8</v>
      </c>
      <c r="BC17" s="6">
        <v>10.8</v>
      </c>
      <c r="BD17" s="30">
        <f t="shared" si="5"/>
        <v>100</v>
      </c>
      <c r="BE17" s="6">
        <v>32.6</v>
      </c>
      <c r="BF17" s="6">
        <v>32.6</v>
      </c>
      <c r="BG17" s="30">
        <f t="shared" si="6"/>
        <v>100</v>
      </c>
      <c r="BH17" s="31">
        <f t="shared" si="17"/>
        <v>93.4</v>
      </c>
      <c r="BI17" s="31">
        <f t="shared" si="18"/>
        <v>93.4</v>
      </c>
      <c r="BJ17" s="30">
        <f t="shared" si="7"/>
        <v>100</v>
      </c>
      <c r="BK17" s="6">
        <v>13.4</v>
      </c>
      <c r="BL17" s="6">
        <v>13.4</v>
      </c>
      <c r="BM17" s="30">
        <f t="shared" si="19"/>
        <v>100</v>
      </c>
      <c r="BN17" s="31">
        <v>80</v>
      </c>
      <c r="BO17" s="31">
        <v>80</v>
      </c>
      <c r="BP17" s="30">
        <f>BO17/BN17*100</f>
        <v>100</v>
      </c>
      <c r="BQ17" s="31"/>
      <c r="BR17" s="31"/>
      <c r="BS17" s="30"/>
    </row>
    <row r="18" spans="1:71" ht="12.75">
      <c r="A18" s="6" t="s">
        <v>28</v>
      </c>
      <c r="B18" s="4" t="s">
        <v>4</v>
      </c>
      <c r="C18" s="30">
        <f t="shared" si="8"/>
        <v>1507.5</v>
      </c>
      <c r="D18" s="30">
        <f t="shared" si="9"/>
        <v>1507.5</v>
      </c>
      <c r="E18" s="30">
        <f t="shared" si="10"/>
        <v>100</v>
      </c>
      <c r="F18" s="30">
        <f t="shared" si="0"/>
        <v>1431.1</v>
      </c>
      <c r="G18" s="30">
        <f t="shared" si="0"/>
        <v>1431.1</v>
      </c>
      <c r="H18" s="30">
        <f t="shared" si="11"/>
        <v>100</v>
      </c>
      <c r="I18" s="30">
        <v>1024</v>
      </c>
      <c r="J18" s="30">
        <v>1024</v>
      </c>
      <c r="K18" s="30">
        <f t="shared" si="12"/>
        <v>100</v>
      </c>
      <c r="L18" s="6">
        <v>407.1</v>
      </c>
      <c r="M18" s="6">
        <v>407.1</v>
      </c>
      <c r="N18" s="30">
        <f t="shared" si="13"/>
        <v>100</v>
      </c>
      <c r="O18" s="18"/>
      <c r="P18" s="18"/>
      <c r="Q18" s="5"/>
      <c r="R18" s="6"/>
      <c r="S18" s="6"/>
      <c r="T18" s="5" t="e">
        <f t="shared" si="14"/>
        <v>#DIV/0!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31">
        <f t="shared" si="15"/>
        <v>63</v>
      </c>
      <c r="AQ18" s="31">
        <f t="shared" si="16"/>
        <v>63</v>
      </c>
      <c r="AR18" s="30">
        <f t="shared" si="1"/>
        <v>100</v>
      </c>
      <c r="AS18" s="5">
        <v>13.7</v>
      </c>
      <c r="AT18" s="5">
        <v>13.7</v>
      </c>
      <c r="AU18" s="30">
        <f t="shared" si="2"/>
        <v>100</v>
      </c>
      <c r="AV18" s="6">
        <v>7.1</v>
      </c>
      <c r="AW18" s="6">
        <v>7.1</v>
      </c>
      <c r="AX18" s="30">
        <f t="shared" si="3"/>
        <v>100</v>
      </c>
      <c r="AY18" s="6">
        <v>0.9</v>
      </c>
      <c r="AZ18" s="6">
        <v>0.9</v>
      </c>
      <c r="BA18" s="30">
        <f t="shared" si="4"/>
        <v>100</v>
      </c>
      <c r="BB18" s="31">
        <v>10</v>
      </c>
      <c r="BC18" s="31">
        <v>10</v>
      </c>
      <c r="BD18" s="30">
        <f t="shared" si="5"/>
        <v>100</v>
      </c>
      <c r="BE18" s="6">
        <v>31.3</v>
      </c>
      <c r="BF18" s="6">
        <v>31.3</v>
      </c>
      <c r="BG18" s="30">
        <f t="shared" si="6"/>
        <v>100</v>
      </c>
      <c r="BH18" s="31">
        <f t="shared" si="17"/>
        <v>13.4</v>
      </c>
      <c r="BI18" s="31">
        <f t="shared" si="18"/>
        <v>13.4</v>
      </c>
      <c r="BJ18" s="30">
        <f t="shared" si="7"/>
        <v>100</v>
      </c>
      <c r="BK18" s="6">
        <v>13.4</v>
      </c>
      <c r="BL18" s="6">
        <v>13.4</v>
      </c>
      <c r="BM18" s="30">
        <f t="shared" si="19"/>
        <v>100</v>
      </c>
      <c r="BN18" s="19"/>
      <c r="BO18" s="19"/>
      <c r="BP18" s="30"/>
      <c r="BQ18" s="19"/>
      <c r="BR18" s="19"/>
      <c r="BS18" s="30"/>
    </row>
    <row r="19" spans="1:71" ht="12.75">
      <c r="A19" s="6" t="s">
        <v>29</v>
      </c>
      <c r="B19" s="4" t="s">
        <v>5</v>
      </c>
      <c r="C19" s="30">
        <f t="shared" si="8"/>
        <v>1129</v>
      </c>
      <c r="D19" s="30">
        <f t="shared" si="9"/>
        <v>1129</v>
      </c>
      <c r="E19" s="30">
        <f t="shared" si="10"/>
        <v>100</v>
      </c>
      <c r="F19" s="30">
        <f t="shared" si="0"/>
        <v>1070</v>
      </c>
      <c r="G19" s="30">
        <f t="shared" si="0"/>
        <v>1070</v>
      </c>
      <c r="H19" s="30">
        <f t="shared" si="11"/>
        <v>100</v>
      </c>
      <c r="I19" s="30">
        <v>53</v>
      </c>
      <c r="J19" s="30">
        <v>53</v>
      </c>
      <c r="K19" s="30">
        <f t="shared" si="12"/>
        <v>100</v>
      </c>
      <c r="L19" s="31">
        <v>1017</v>
      </c>
      <c r="M19" s="31">
        <v>1017</v>
      </c>
      <c r="N19" s="30">
        <f t="shared" si="13"/>
        <v>100</v>
      </c>
      <c r="O19" s="18"/>
      <c r="P19" s="18"/>
      <c r="Q19" s="5"/>
      <c r="R19" s="6"/>
      <c r="S19" s="6"/>
      <c r="T19" s="5" t="e">
        <f t="shared" si="14"/>
        <v>#DIV/0!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31">
        <f t="shared" si="15"/>
        <v>59</v>
      </c>
      <c r="AQ19" s="31">
        <f t="shared" si="16"/>
        <v>59</v>
      </c>
      <c r="AR19" s="30">
        <f t="shared" si="1"/>
        <v>100</v>
      </c>
      <c r="AS19" s="5">
        <v>14.2</v>
      </c>
      <c r="AT19" s="5">
        <v>14.2</v>
      </c>
      <c r="AU19" s="30">
        <f t="shared" si="2"/>
        <v>100</v>
      </c>
      <c r="AV19" s="6">
        <v>1.8</v>
      </c>
      <c r="AW19" s="6">
        <v>1.8</v>
      </c>
      <c r="AX19" s="30">
        <f t="shared" si="3"/>
        <v>100</v>
      </c>
      <c r="AY19" s="6">
        <v>0.9</v>
      </c>
      <c r="AZ19" s="6">
        <v>0.9</v>
      </c>
      <c r="BA19" s="30">
        <f t="shared" si="4"/>
        <v>100</v>
      </c>
      <c r="BB19" s="6">
        <v>7.1</v>
      </c>
      <c r="BC19" s="6">
        <v>7.1</v>
      </c>
      <c r="BD19" s="30">
        <f t="shared" si="5"/>
        <v>100</v>
      </c>
      <c r="BE19" s="31">
        <v>35</v>
      </c>
      <c r="BF19" s="31">
        <v>35</v>
      </c>
      <c r="BG19" s="30">
        <f t="shared" si="6"/>
        <v>100</v>
      </c>
      <c r="BH19" s="31"/>
      <c r="BI19" s="31"/>
      <c r="BJ19" s="30"/>
      <c r="BK19" s="6"/>
      <c r="BL19" s="6"/>
      <c r="BM19" s="30"/>
      <c r="BN19" s="19"/>
      <c r="BO19" s="19"/>
      <c r="BP19" s="30"/>
      <c r="BQ19" s="19"/>
      <c r="BR19" s="19"/>
      <c r="BS19" s="30"/>
    </row>
    <row r="20" spans="1:71" ht="12.75">
      <c r="A20" s="6" t="s">
        <v>30</v>
      </c>
      <c r="B20" s="4" t="s">
        <v>6</v>
      </c>
      <c r="C20" s="30">
        <f t="shared" si="8"/>
        <v>1927.8000000000002</v>
      </c>
      <c r="D20" s="30">
        <f t="shared" si="9"/>
        <v>1927.8000000000002</v>
      </c>
      <c r="E20" s="30">
        <f t="shared" si="10"/>
        <v>100</v>
      </c>
      <c r="F20" s="30">
        <f t="shared" si="0"/>
        <v>1773.5</v>
      </c>
      <c r="G20" s="30">
        <f t="shared" si="0"/>
        <v>1773.5</v>
      </c>
      <c r="H20" s="30">
        <f t="shared" si="11"/>
        <v>100</v>
      </c>
      <c r="I20" s="30">
        <v>1021</v>
      </c>
      <c r="J20" s="30">
        <v>1021</v>
      </c>
      <c r="K20" s="30">
        <f t="shared" si="12"/>
        <v>100</v>
      </c>
      <c r="L20" s="6">
        <v>752.5</v>
      </c>
      <c r="M20" s="6">
        <v>752.5</v>
      </c>
      <c r="N20" s="30">
        <f t="shared" si="13"/>
        <v>100</v>
      </c>
      <c r="O20" s="18"/>
      <c r="P20" s="18"/>
      <c r="Q20" s="5"/>
      <c r="R20" s="6"/>
      <c r="S20" s="6"/>
      <c r="T20" s="5" t="e">
        <f t="shared" si="14"/>
        <v>#DIV/0!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31">
        <f t="shared" si="15"/>
        <v>84.9</v>
      </c>
      <c r="AQ20" s="31">
        <f t="shared" si="16"/>
        <v>84.9</v>
      </c>
      <c r="AR20" s="30">
        <f t="shared" si="1"/>
        <v>100</v>
      </c>
      <c r="AS20" s="5">
        <v>13.1</v>
      </c>
      <c r="AT20" s="5">
        <v>13.1</v>
      </c>
      <c r="AU20" s="30">
        <f t="shared" si="2"/>
        <v>100</v>
      </c>
      <c r="AV20" s="6">
        <v>16.7</v>
      </c>
      <c r="AW20" s="6">
        <v>16.7</v>
      </c>
      <c r="AX20" s="30">
        <f t="shared" si="3"/>
        <v>100</v>
      </c>
      <c r="AY20" s="6">
        <v>0.9</v>
      </c>
      <c r="AZ20" s="6">
        <v>0.9</v>
      </c>
      <c r="BA20" s="30">
        <f t="shared" si="4"/>
        <v>100</v>
      </c>
      <c r="BB20" s="6">
        <v>21.6</v>
      </c>
      <c r="BC20" s="6">
        <v>21.6</v>
      </c>
      <c r="BD20" s="30">
        <f t="shared" si="5"/>
        <v>100</v>
      </c>
      <c r="BE20" s="6">
        <v>32.6</v>
      </c>
      <c r="BF20" s="6">
        <v>32.6</v>
      </c>
      <c r="BG20" s="30">
        <f t="shared" si="6"/>
        <v>100</v>
      </c>
      <c r="BH20" s="31">
        <f t="shared" si="17"/>
        <v>69.4</v>
      </c>
      <c r="BI20" s="31">
        <f t="shared" si="18"/>
        <v>69.4</v>
      </c>
      <c r="BJ20" s="30">
        <f t="shared" si="7"/>
        <v>100</v>
      </c>
      <c r="BK20" s="6">
        <v>13.3</v>
      </c>
      <c r="BL20" s="6">
        <v>13.3</v>
      </c>
      <c r="BM20" s="30">
        <f t="shared" si="19"/>
        <v>100</v>
      </c>
      <c r="BN20" s="31">
        <v>40</v>
      </c>
      <c r="BO20" s="31">
        <v>40</v>
      </c>
      <c r="BP20" s="30">
        <f>BO20/BN20*100</f>
        <v>100</v>
      </c>
      <c r="BQ20" s="31">
        <v>16.1</v>
      </c>
      <c r="BR20" s="31">
        <v>16.1</v>
      </c>
      <c r="BS20" s="30">
        <f>BR20/BQ20*100</f>
        <v>100</v>
      </c>
    </row>
    <row r="21" spans="1:71" ht="12.75">
      <c r="A21" s="6" t="s">
        <v>31</v>
      </c>
      <c r="B21" s="4" t="s">
        <v>7</v>
      </c>
      <c r="C21" s="30">
        <f t="shared" si="8"/>
        <v>1475.2</v>
      </c>
      <c r="D21" s="30">
        <f t="shared" si="9"/>
        <v>1475.2</v>
      </c>
      <c r="E21" s="30">
        <f t="shared" si="10"/>
        <v>100</v>
      </c>
      <c r="F21" s="30">
        <f t="shared" si="0"/>
        <v>1394.9</v>
      </c>
      <c r="G21" s="30">
        <f t="shared" si="0"/>
        <v>1394.9</v>
      </c>
      <c r="H21" s="30">
        <f t="shared" si="11"/>
        <v>100</v>
      </c>
      <c r="I21" s="30">
        <v>672</v>
      </c>
      <c r="J21" s="30">
        <v>672</v>
      </c>
      <c r="K21" s="30">
        <f t="shared" si="12"/>
        <v>100</v>
      </c>
      <c r="L21" s="6">
        <v>722.9</v>
      </c>
      <c r="M21" s="6">
        <v>722.9</v>
      </c>
      <c r="N21" s="30">
        <f t="shared" si="13"/>
        <v>100</v>
      </c>
      <c r="O21" s="18"/>
      <c r="P21" s="18"/>
      <c r="Q21" s="5"/>
      <c r="R21" s="6"/>
      <c r="S21" s="6"/>
      <c r="T21" s="5">
        <v>0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31">
        <f t="shared" si="15"/>
        <v>80.29999999999998</v>
      </c>
      <c r="AQ21" s="31">
        <f t="shared" si="16"/>
        <v>80.29999999999998</v>
      </c>
      <c r="AR21" s="30">
        <f t="shared" si="1"/>
        <v>100</v>
      </c>
      <c r="AS21" s="5">
        <v>9.6</v>
      </c>
      <c r="AT21" s="5">
        <v>9.6</v>
      </c>
      <c r="AU21" s="30">
        <f t="shared" si="2"/>
        <v>100</v>
      </c>
      <c r="AV21" s="6">
        <v>25.9</v>
      </c>
      <c r="AW21" s="6">
        <v>25.9</v>
      </c>
      <c r="AX21" s="30">
        <f t="shared" si="3"/>
        <v>100</v>
      </c>
      <c r="AY21" s="6">
        <v>0.9</v>
      </c>
      <c r="AZ21" s="6">
        <v>0.9</v>
      </c>
      <c r="BA21" s="30">
        <f t="shared" si="4"/>
        <v>100</v>
      </c>
      <c r="BB21" s="6">
        <v>10.1</v>
      </c>
      <c r="BC21" s="6">
        <v>10.1</v>
      </c>
      <c r="BD21" s="30">
        <f t="shared" si="5"/>
        <v>100</v>
      </c>
      <c r="BE21" s="6">
        <v>33.8</v>
      </c>
      <c r="BF21" s="6">
        <v>33.8</v>
      </c>
      <c r="BG21" s="30">
        <f t="shared" si="6"/>
        <v>100</v>
      </c>
      <c r="BH21" s="31"/>
      <c r="BI21" s="31"/>
      <c r="BJ21" s="30"/>
      <c r="BK21" s="6"/>
      <c r="BL21" s="6"/>
      <c r="BM21" s="30"/>
      <c r="BN21" s="19"/>
      <c r="BO21" s="19"/>
      <c r="BP21" s="15"/>
      <c r="BQ21" s="19"/>
      <c r="BR21" s="19"/>
      <c r="BS21" s="15"/>
    </row>
    <row r="22" spans="1:71" ht="12.75">
      <c r="A22" s="6" t="s">
        <v>32</v>
      </c>
      <c r="B22" s="4" t="s">
        <v>8</v>
      </c>
      <c r="C22" s="30">
        <f t="shared" si="8"/>
        <v>1934.7</v>
      </c>
      <c r="D22" s="30">
        <f t="shared" si="9"/>
        <v>1934.7</v>
      </c>
      <c r="E22" s="30">
        <f t="shared" si="10"/>
        <v>100</v>
      </c>
      <c r="F22" s="30">
        <f t="shared" si="0"/>
        <v>1807.3</v>
      </c>
      <c r="G22" s="30">
        <f t="shared" si="0"/>
        <v>1807.3</v>
      </c>
      <c r="H22" s="30">
        <f t="shared" si="11"/>
        <v>100</v>
      </c>
      <c r="I22" s="30">
        <v>59</v>
      </c>
      <c r="J22" s="30">
        <v>59</v>
      </c>
      <c r="K22" s="30">
        <f t="shared" si="12"/>
        <v>100</v>
      </c>
      <c r="L22" s="6">
        <v>1748.3</v>
      </c>
      <c r="M22" s="6">
        <v>1748.3</v>
      </c>
      <c r="N22" s="30">
        <f t="shared" si="13"/>
        <v>100</v>
      </c>
      <c r="O22" s="18"/>
      <c r="P22" s="18"/>
      <c r="Q22" s="5"/>
      <c r="R22" s="6"/>
      <c r="S22" s="6"/>
      <c r="T22" s="5" t="e">
        <f t="shared" si="14"/>
        <v>#DIV/0!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31">
        <f t="shared" si="15"/>
        <v>127.4</v>
      </c>
      <c r="AQ22" s="31">
        <f t="shared" si="16"/>
        <v>127.4</v>
      </c>
      <c r="AR22" s="30">
        <f t="shared" si="1"/>
        <v>100</v>
      </c>
      <c r="AS22" s="30">
        <v>21</v>
      </c>
      <c r="AT22" s="30">
        <v>21</v>
      </c>
      <c r="AU22" s="30">
        <f t="shared" si="2"/>
        <v>100</v>
      </c>
      <c r="AV22" s="6">
        <v>35.4</v>
      </c>
      <c r="AW22" s="6">
        <v>35.4</v>
      </c>
      <c r="AX22" s="30">
        <f t="shared" si="3"/>
        <v>100</v>
      </c>
      <c r="AY22" s="6">
        <v>1.9</v>
      </c>
      <c r="AZ22" s="6">
        <v>1.9</v>
      </c>
      <c r="BA22" s="30">
        <f t="shared" si="4"/>
        <v>100</v>
      </c>
      <c r="BB22" s="31">
        <v>12</v>
      </c>
      <c r="BC22" s="31">
        <v>12</v>
      </c>
      <c r="BD22" s="30">
        <f t="shared" si="5"/>
        <v>100</v>
      </c>
      <c r="BE22" s="6">
        <v>57.1</v>
      </c>
      <c r="BF22" s="6">
        <v>57.1</v>
      </c>
      <c r="BG22" s="30">
        <f t="shared" si="6"/>
        <v>100</v>
      </c>
      <c r="BH22" s="31"/>
      <c r="BI22" s="31"/>
      <c r="BJ22" s="30"/>
      <c r="BK22" s="6"/>
      <c r="BL22" s="6"/>
      <c r="BM22" s="30"/>
      <c r="BN22" s="19"/>
      <c r="BO22" s="19"/>
      <c r="BP22" s="15"/>
      <c r="BQ22" s="19"/>
      <c r="BR22" s="19"/>
      <c r="BS22" s="15"/>
    </row>
    <row r="23" spans="1:71" ht="12.75">
      <c r="A23" s="6" t="s">
        <v>33</v>
      </c>
      <c r="B23" s="4" t="s">
        <v>9</v>
      </c>
      <c r="C23" s="30">
        <f t="shared" si="8"/>
        <v>1380.7</v>
      </c>
      <c r="D23" s="30">
        <f t="shared" si="9"/>
        <v>1380.7</v>
      </c>
      <c r="E23" s="30">
        <f t="shared" si="10"/>
        <v>100</v>
      </c>
      <c r="F23" s="30">
        <f t="shared" si="0"/>
        <v>1302.5</v>
      </c>
      <c r="G23" s="30">
        <f t="shared" si="0"/>
        <v>1302.5</v>
      </c>
      <c r="H23" s="30">
        <f t="shared" si="11"/>
        <v>100</v>
      </c>
      <c r="I23" s="30">
        <v>445</v>
      </c>
      <c r="J23" s="30">
        <v>445</v>
      </c>
      <c r="K23" s="30">
        <f t="shared" si="12"/>
        <v>100</v>
      </c>
      <c r="L23" s="6">
        <v>857.5</v>
      </c>
      <c r="M23" s="6">
        <v>857.5</v>
      </c>
      <c r="N23" s="30">
        <f t="shared" si="13"/>
        <v>100</v>
      </c>
      <c r="O23" s="18"/>
      <c r="P23" s="18"/>
      <c r="Q23" s="5"/>
      <c r="R23" s="6"/>
      <c r="S23" s="6"/>
      <c r="T23" s="5" t="e">
        <f t="shared" si="14"/>
        <v>#DIV/0!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31">
        <f t="shared" si="15"/>
        <v>78.2</v>
      </c>
      <c r="AQ23" s="31">
        <f t="shared" si="16"/>
        <v>78.2</v>
      </c>
      <c r="AR23" s="30">
        <f t="shared" si="1"/>
        <v>100</v>
      </c>
      <c r="AS23" s="30">
        <v>11</v>
      </c>
      <c r="AT23" s="30">
        <v>11</v>
      </c>
      <c r="AU23" s="30">
        <f t="shared" si="2"/>
        <v>100</v>
      </c>
      <c r="AV23" s="6">
        <v>20.4</v>
      </c>
      <c r="AW23" s="6">
        <v>20.4</v>
      </c>
      <c r="AX23" s="30">
        <f t="shared" si="3"/>
        <v>100</v>
      </c>
      <c r="AY23" s="6">
        <v>0.9</v>
      </c>
      <c r="AZ23" s="6">
        <v>0.9</v>
      </c>
      <c r="BA23" s="30">
        <f t="shared" si="4"/>
        <v>100</v>
      </c>
      <c r="BB23" s="6">
        <v>10.9</v>
      </c>
      <c r="BC23" s="6">
        <v>10.9</v>
      </c>
      <c r="BD23" s="30">
        <f t="shared" si="5"/>
        <v>100</v>
      </c>
      <c r="BE23" s="31">
        <v>35</v>
      </c>
      <c r="BF23" s="31">
        <v>35</v>
      </c>
      <c r="BG23" s="30">
        <f t="shared" si="6"/>
        <v>100</v>
      </c>
      <c r="BH23" s="31"/>
      <c r="BI23" s="31"/>
      <c r="BJ23" s="30"/>
      <c r="BK23" s="6"/>
      <c r="BL23" s="6"/>
      <c r="BM23" s="30"/>
      <c r="BN23" s="19"/>
      <c r="BO23" s="19"/>
      <c r="BP23" s="15"/>
      <c r="BQ23" s="19"/>
      <c r="BR23" s="19"/>
      <c r="BS23" s="15"/>
    </row>
    <row r="24" spans="1:71" ht="12.75">
      <c r="A24" s="6" t="s">
        <v>34</v>
      </c>
      <c r="B24" s="4" t="s">
        <v>10</v>
      </c>
      <c r="C24" s="30">
        <f t="shared" si="8"/>
        <v>2884.4</v>
      </c>
      <c r="D24" s="30">
        <f t="shared" si="9"/>
        <v>2884.4</v>
      </c>
      <c r="E24" s="30">
        <f t="shared" si="10"/>
        <v>100</v>
      </c>
      <c r="F24" s="30">
        <f t="shared" si="0"/>
        <v>2710.9</v>
      </c>
      <c r="G24" s="30">
        <f t="shared" si="0"/>
        <v>2710.9</v>
      </c>
      <c r="H24" s="30">
        <f t="shared" si="11"/>
        <v>100</v>
      </c>
      <c r="I24" s="30">
        <v>1602</v>
      </c>
      <c r="J24" s="30">
        <v>1602</v>
      </c>
      <c r="K24" s="30">
        <f t="shared" si="12"/>
        <v>100</v>
      </c>
      <c r="L24" s="6">
        <v>1108.9</v>
      </c>
      <c r="M24" s="6">
        <v>1108.9</v>
      </c>
      <c r="N24" s="30">
        <f t="shared" si="13"/>
        <v>100</v>
      </c>
      <c r="O24" s="18"/>
      <c r="P24" s="18"/>
      <c r="Q24" s="5"/>
      <c r="R24" s="6"/>
      <c r="S24" s="6"/>
      <c r="T24" s="5" t="e">
        <f t="shared" si="14"/>
        <v>#DIV/0!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31">
        <f t="shared" si="15"/>
        <v>146.8</v>
      </c>
      <c r="AQ24" s="31">
        <f t="shared" si="16"/>
        <v>146.8</v>
      </c>
      <c r="AR24" s="30">
        <f t="shared" si="1"/>
        <v>100</v>
      </c>
      <c r="AS24" s="5">
        <v>39.5</v>
      </c>
      <c r="AT24" s="5">
        <v>39.5</v>
      </c>
      <c r="AU24" s="30">
        <f t="shared" si="2"/>
        <v>100</v>
      </c>
      <c r="AV24" s="6">
        <v>34.9</v>
      </c>
      <c r="AW24" s="6">
        <v>34.9</v>
      </c>
      <c r="AX24" s="30">
        <f t="shared" si="3"/>
        <v>100</v>
      </c>
      <c r="AY24" s="6">
        <v>1.9</v>
      </c>
      <c r="AZ24" s="6">
        <v>1.9</v>
      </c>
      <c r="BA24" s="30">
        <f t="shared" si="4"/>
        <v>100</v>
      </c>
      <c r="BB24" s="6">
        <v>22.7</v>
      </c>
      <c r="BC24" s="6">
        <v>22.7</v>
      </c>
      <c r="BD24" s="30">
        <f t="shared" si="5"/>
        <v>100</v>
      </c>
      <c r="BE24" s="6">
        <v>47.8</v>
      </c>
      <c r="BF24" s="6">
        <v>47.8</v>
      </c>
      <c r="BG24" s="30">
        <f t="shared" si="6"/>
        <v>100</v>
      </c>
      <c r="BH24" s="31">
        <f t="shared" si="17"/>
        <v>26.7</v>
      </c>
      <c r="BI24" s="31">
        <f t="shared" si="18"/>
        <v>26.7</v>
      </c>
      <c r="BJ24" s="30">
        <f t="shared" si="7"/>
        <v>100</v>
      </c>
      <c r="BK24" s="6">
        <v>26.7</v>
      </c>
      <c r="BL24" s="6">
        <v>26.7</v>
      </c>
      <c r="BM24" s="30">
        <f t="shared" si="19"/>
        <v>100</v>
      </c>
      <c r="BN24" s="19"/>
      <c r="BO24" s="19"/>
      <c r="BP24" s="15"/>
      <c r="BQ24" s="19"/>
      <c r="BR24" s="19"/>
      <c r="BS24" s="15"/>
    </row>
    <row r="25" spans="1:71" ht="12.75">
      <c r="A25" s="6" t="s">
        <v>35</v>
      </c>
      <c r="B25" s="4" t="s">
        <v>11</v>
      </c>
      <c r="C25" s="30">
        <f t="shared" si="8"/>
        <v>1457.1</v>
      </c>
      <c r="D25" s="30">
        <f t="shared" si="9"/>
        <v>1457.1</v>
      </c>
      <c r="E25" s="30">
        <f t="shared" si="10"/>
        <v>100</v>
      </c>
      <c r="F25" s="30">
        <f t="shared" si="0"/>
        <v>1367.5</v>
      </c>
      <c r="G25" s="30">
        <f t="shared" si="0"/>
        <v>1367.5</v>
      </c>
      <c r="H25" s="30">
        <f t="shared" si="11"/>
        <v>100</v>
      </c>
      <c r="I25" s="30">
        <v>307</v>
      </c>
      <c r="J25" s="30">
        <v>307</v>
      </c>
      <c r="K25" s="30">
        <f t="shared" si="12"/>
        <v>100</v>
      </c>
      <c r="L25" s="6">
        <v>1060.5</v>
      </c>
      <c r="M25" s="6">
        <v>1060.5</v>
      </c>
      <c r="N25" s="30">
        <f t="shared" si="13"/>
        <v>100</v>
      </c>
      <c r="O25" s="18"/>
      <c r="P25" s="18"/>
      <c r="Q25" s="5"/>
      <c r="R25" s="6"/>
      <c r="S25" s="6"/>
      <c r="T25" s="5">
        <v>0</v>
      </c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31">
        <f t="shared" si="15"/>
        <v>89.6</v>
      </c>
      <c r="AQ25" s="31">
        <f t="shared" si="16"/>
        <v>89.6</v>
      </c>
      <c r="AR25" s="30">
        <f t="shared" si="1"/>
        <v>100</v>
      </c>
      <c r="AS25" s="5">
        <v>15.5</v>
      </c>
      <c r="AT25" s="5">
        <v>15.5</v>
      </c>
      <c r="AU25" s="30">
        <f t="shared" si="2"/>
        <v>100</v>
      </c>
      <c r="AV25" s="6">
        <v>25.5</v>
      </c>
      <c r="AW25" s="6">
        <v>25.5</v>
      </c>
      <c r="AX25" s="30">
        <f t="shared" si="3"/>
        <v>100</v>
      </c>
      <c r="AY25" s="6">
        <v>0.9</v>
      </c>
      <c r="AZ25" s="6">
        <v>0.9</v>
      </c>
      <c r="BA25" s="30">
        <f t="shared" si="4"/>
        <v>100</v>
      </c>
      <c r="BB25" s="6">
        <v>10.9</v>
      </c>
      <c r="BC25" s="6">
        <v>10.9</v>
      </c>
      <c r="BD25" s="30">
        <f t="shared" si="5"/>
        <v>100</v>
      </c>
      <c r="BE25" s="6">
        <v>36.8</v>
      </c>
      <c r="BF25" s="6">
        <v>36.8</v>
      </c>
      <c r="BG25" s="30">
        <f t="shared" si="6"/>
        <v>100</v>
      </c>
      <c r="BH25" s="31"/>
      <c r="BI25" s="31"/>
      <c r="BJ25" s="30"/>
      <c r="BK25" s="6"/>
      <c r="BL25" s="6"/>
      <c r="BM25" s="30"/>
      <c r="BN25" s="19"/>
      <c r="BO25" s="19"/>
      <c r="BP25" s="15"/>
      <c r="BQ25" s="19"/>
      <c r="BR25" s="19"/>
      <c r="BS25" s="15"/>
    </row>
    <row r="26" spans="1:71" ht="12.75">
      <c r="A26" s="6" t="s">
        <v>36</v>
      </c>
      <c r="B26" s="4" t="s">
        <v>12</v>
      </c>
      <c r="C26" s="30">
        <f t="shared" si="8"/>
        <v>1096.3</v>
      </c>
      <c r="D26" s="30">
        <f t="shared" si="9"/>
        <v>1096.3</v>
      </c>
      <c r="E26" s="30">
        <f t="shared" si="10"/>
        <v>100</v>
      </c>
      <c r="F26" s="30">
        <f t="shared" si="0"/>
        <v>1057.6</v>
      </c>
      <c r="G26" s="30">
        <f t="shared" si="0"/>
        <v>1057.6</v>
      </c>
      <c r="H26" s="30">
        <f t="shared" si="11"/>
        <v>100</v>
      </c>
      <c r="I26" s="30">
        <v>817</v>
      </c>
      <c r="J26" s="30">
        <v>817</v>
      </c>
      <c r="K26" s="30">
        <f t="shared" si="12"/>
        <v>100</v>
      </c>
      <c r="L26" s="6">
        <v>240.6</v>
      </c>
      <c r="M26" s="6">
        <v>240.6</v>
      </c>
      <c r="N26" s="30">
        <f t="shared" si="13"/>
        <v>100</v>
      </c>
      <c r="O26" s="18"/>
      <c r="P26" s="18"/>
      <c r="Q26" s="5"/>
      <c r="R26" s="6"/>
      <c r="S26" s="6"/>
      <c r="T26" s="5" t="e">
        <f t="shared" si="14"/>
        <v>#DIV/0!</v>
      </c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31">
        <f t="shared" si="15"/>
        <v>38.7</v>
      </c>
      <c r="AQ26" s="31">
        <f t="shared" si="16"/>
        <v>38.7</v>
      </c>
      <c r="AR26" s="30">
        <f t="shared" si="1"/>
        <v>100</v>
      </c>
      <c r="AS26" s="5">
        <v>3.8</v>
      </c>
      <c r="AT26" s="5">
        <v>3.8</v>
      </c>
      <c r="AU26" s="30">
        <f t="shared" si="2"/>
        <v>100</v>
      </c>
      <c r="AV26" s="6">
        <v>4.3</v>
      </c>
      <c r="AW26" s="6">
        <v>4.3</v>
      </c>
      <c r="AX26" s="30">
        <f t="shared" si="3"/>
        <v>100</v>
      </c>
      <c r="AY26" s="6">
        <v>0.9</v>
      </c>
      <c r="AZ26" s="6">
        <v>0.9</v>
      </c>
      <c r="BA26" s="30">
        <f t="shared" si="4"/>
        <v>100</v>
      </c>
      <c r="BB26" s="6"/>
      <c r="BC26" s="6"/>
      <c r="BD26" s="30"/>
      <c r="BE26" s="6">
        <v>29.7</v>
      </c>
      <c r="BF26" s="6">
        <v>29.7</v>
      </c>
      <c r="BG26" s="30">
        <f t="shared" si="6"/>
        <v>100</v>
      </c>
      <c r="BH26" s="31"/>
      <c r="BI26" s="31"/>
      <c r="BJ26" s="30"/>
      <c r="BK26" s="6"/>
      <c r="BL26" s="6"/>
      <c r="BM26" s="30"/>
      <c r="BN26" s="19"/>
      <c r="BO26" s="19"/>
      <c r="BP26" s="15"/>
      <c r="BQ26" s="19"/>
      <c r="BR26" s="19"/>
      <c r="BS26" s="15"/>
    </row>
    <row r="27" spans="1:71" ht="12.75">
      <c r="A27" s="6" t="s">
        <v>37</v>
      </c>
      <c r="B27" s="4" t="s">
        <v>13</v>
      </c>
      <c r="C27" s="30">
        <f t="shared" si="8"/>
        <v>4466.2</v>
      </c>
      <c r="D27" s="30">
        <f t="shared" si="9"/>
        <v>4426.7</v>
      </c>
      <c r="E27" s="30">
        <f t="shared" si="10"/>
        <v>99.11557923962205</v>
      </c>
      <c r="F27" s="30">
        <f t="shared" si="0"/>
        <v>4074</v>
      </c>
      <c r="G27" s="30">
        <f t="shared" si="0"/>
        <v>4074</v>
      </c>
      <c r="H27" s="30">
        <f t="shared" si="11"/>
        <v>100</v>
      </c>
      <c r="I27" s="30">
        <v>2632</v>
      </c>
      <c r="J27" s="30">
        <v>2632</v>
      </c>
      <c r="K27" s="30">
        <f t="shared" si="12"/>
        <v>100</v>
      </c>
      <c r="L27" s="31">
        <v>1442</v>
      </c>
      <c r="M27" s="31">
        <v>1442</v>
      </c>
      <c r="N27" s="30">
        <f t="shared" si="13"/>
        <v>100</v>
      </c>
      <c r="O27" s="18"/>
      <c r="P27" s="18"/>
      <c r="Q27" s="5"/>
      <c r="R27" s="6"/>
      <c r="S27" s="6"/>
      <c r="T27" s="5" t="e">
        <f t="shared" si="14"/>
        <v>#DIV/0!</v>
      </c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31">
        <f t="shared" si="15"/>
        <v>365.5</v>
      </c>
      <c r="AQ27" s="31">
        <f t="shared" si="16"/>
        <v>326</v>
      </c>
      <c r="AR27" s="30">
        <f t="shared" si="1"/>
        <v>89.19288645690835</v>
      </c>
      <c r="AS27" s="5">
        <v>20.2</v>
      </c>
      <c r="AT27" s="5">
        <v>20.2</v>
      </c>
      <c r="AU27" s="30">
        <f t="shared" si="2"/>
        <v>100</v>
      </c>
      <c r="AV27" s="6">
        <v>93.5</v>
      </c>
      <c r="AW27" s="6">
        <v>93.5</v>
      </c>
      <c r="AX27" s="30">
        <f t="shared" si="3"/>
        <v>100</v>
      </c>
      <c r="AY27" s="6">
        <v>2.7</v>
      </c>
      <c r="AZ27" s="6">
        <v>2.7</v>
      </c>
      <c r="BA27" s="30">
        <f t="shared" si="4"/>
        <v>100</v>
      </c>
      <c r="BB27" s="6">
        <v>38.4</v>
      </c>
      <c r="BC27" s="6">
        <v>38.4</v>
      </c>
      <c r="BD27" s="30">
        <f t="shared" si="5"/>
        <v>100</v>
      </c>
      <c r="BE27" s="6">
        <v>210.7</v>
      </c>
      <c r="BF27" s="6">
        <v>171.2</v>
      </c>
      <c r="BG27" s="30">
        <f t="shared" si="6"/>
        <v>81.25296630280019</v>
      </c>
      <c r="BH27" s="31">
        <f t="shared" si="17"/>
        <v>26.7</v>
      </c>
      <c r="BI27" s="31">
        <f t="shared" si="18"/>
        <v>26.7</v>
      </c>
      <c r="BJ27" s="30">
        <f t="shared" si="7"/>
        <v>100</v>
      </c>
      <c r="BK27" s="6">
        <v>26.7</v>
      </c>
      <c r="BL27" s="6">
        <v>26.7</v>
      </c>
      <c r="BM27" s="30">
        <f t="shared" si="19"/>
        <v>100</v>
      </c>
      <c r="BN27" s="19"/>
      <c r="BO27" s="19"/>
      <c r="BP27" s="15"/>
      <c r="BQ27" s="19"/>
      <c r="BR27" s="19"/>
      <c r="BS27" s="15"/>
    </row>
    <row r="28" spans="1:71" ht="12.75">
      <c r="A28" s="6" t="s">
        <v>38</v>
      </c>
      <c r="B28" s="4" t="s">
        <v>14</v>
      </c>
      <c r="C28" s="30">
        <f t="shared" si="8"/>
        <v>1738.8000000000002</v>
      </c>
      <c r="D28" s="30">
        <f t="shared" si="9"/>
        <v>1738.8000000000002</v>
      </c>
      <c r="E28" s="30">
        <f t="shared" si="10"/>
        <v>100</v>
      </c>
      <c r="F28" s="30">
        <f t="shared" si="0"/>
        <v>1652.2</v>
      </c>
      <c r="G28" s="30">
        <f t="shared" si="0"/>
        <v>1652.2</v>
      </c>
      <c r="H28" s="30">
        <f t="shared" si="11"/>
        <v>100</v>
      </c>
      <c r="I28" s="30">
        <v>1102</v>
      </c>
      <c r="J28" s="30">
        <v>1102</v>
      </c>
      <c r="K28" s="30">
        <f t="shared" si="12"/>
        <v>100</v>
      </c>
      <c r="L28" s="6">
        <v>550.2</v>
      </c>
      <c r="M28" s="6">
        <v>550.2</v>
      </c>
      <c r="N28" s="30">
        <f t="shared" si="13"/>
        <v>100</v>
      </c>
      <c r="O28" s="18"/>
      <c r="P28" s="18"/>
      <c r="Q28" s="5"/>
      <c r="R28" s="6"/>
      <c r="S28" s="6"/>
      <c r="T28" s="5" t="e">
        <f t="shared" si="14"/>
        <v>#DIV/0!</v>
      </c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31">
        <f t="shared" si="15"/>
        <v>73.19999999999999</v>
      </c>
      <c r="AQ28" s="31">
        <f t="shared" si="16"/>
        <v>73.19999999999999</v>
      </c>
      <c r="AR28" s="30">
        <f t="shared" si="1"/>
        <v>100</v>
      </c>
      <c r="AS28" s="5">
        <v>8.6</v>
      </c>
      <c r="AT28" s="5">
        <v>8.6</v>
      </c>
      <c r="AU28" s="30">
        <f t="shared" si="2"/>
        <v>100</v>
      </c>
      <c r="AV28" s="6">
        <v>11.7</v>
      </c>
      <c r="AW28" s="6">
        <v>11.7</v>
      </c>
      <c r="AX28" s="30">
        <f t="shared" si="3"/>
        <v>100</v>
      </c>
      <c r="AY28" s="6">
        <v>0.9</v>
      </c>
      <c r="AZ28" s="6">
        <v>0.9</v>
      </c>
      <c r="BA28" s="30">
        <f t="shared" si="4"/>
        <v>100</v>
      </c>
      <c r="BB28" s="6">
        <v>18.2</v>
      </c>
      <c r="BC28" s="6">
        <v>18.2</v>
      </c>
      <c r="BD28" s="30">
        <f t="shared" si="5"/>
        <v>100</v>
      </c>
      <c r="BE28" s="6">
        <v>33.8</v>
      </c>
      <c r="BF28" s="6">
        <v>33.8</v>
      </c>
      <c r="BG28" s="30">
        <f t="shared" si="6"/>
        <v>100</v>
      </c>
      <c r="BH28" s="31">
        <f t="shared" si="17"/>
        <v>13.4</v>
      </c>
      <c r="BI28" s="31">
        <f t="shared" si="18"/>
        <v>13.4</v>
      </c>
      <c r="BJ28" s="30">
        <f t="shared" si="7"/>
        <v>100</v>
      </c>
      <c r="BK28" s="6">
        <v>13.4</v>
      </c>
      <c r="BL28" s="6">
        <v>13.4</v>
      </c>
      <c r="BM28" s="30">
        <f t="shared" si="19"/>
        <v>100</v>
      </c>
      <c r="BN28" s="19"/>
      <c r="BO28" s="19"/>
      <c r="BP28" s="15"/>
      <c r="BQ28" s="19"/>
      <c r="BR28" s="19"/>
      <c r="BS28" s="15"/>
    </row>
    <row r="29" spans="1:71" ht="12.75">
      <c r="A29" s="6" t="s">
        <v>39</v>
      </c>
      <c r="B29" s="4" t="s">
        <v>18</v>
      </c>
      <c r="C29" s="30">
        <f t="shared" si="8"/>
        <v>2780.5</v>
      </c>
      <c r="D29" s="30">
        <f t="shared" si="9"/>
        <v>2780.5</v>
      </c>
      <c r="E29" s="30">
        <f t="shared" si="10"/>
        <v>100</v>
      </c>
      <c r="F29" s="30">
        <f t="shared" si="0"/>
        <v>2552.1</v>
      </c>
      <c r="G29" s="30">
        <f t="shared" si="0"/>
        <v>2552.1</v>
      </c>
      <c r="H29" s="30">
        <f t="shared" si="11"/>
        <v>100</v>
      </c>
      <c r="I29" s="30">
        <v>1599</v>
      </c>
      <c r="J29" s="30">
        <v>1599</v>
      </c>
      <c r="K29" s="30">
        <f t="shared" si="12"/>
        <v>100</v>
      </c>
      <c r="L29" s="6">
        <v>953.1</v>
      </c>
      <c r="M29" s="6">
        <v>953.1</v>
      </c>
      <c r="N29" s="30">
        <f t="shared" si="13"/>
        <v>100</v>
      </c>
      <c r="O29" s="18"/>
      <c r="P29" s="18"/>
      <c r="Q29" s="5"/>
      <c r="R29" s="6"/>
      <c r="S29" s="6"/>
      <c r="T29" s="5" t="e">
        <f t="shared" si="14"/>
        <v>#DIV/0!</v>
      </c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31">
        <f t="shared" si="15"/>
        <v>215</v>
      </c>
      <c r="AQ29" s="31">
        <f t="shared" si="16"/>
        <v>215</v>
      </c>
      <c r="AR29" s="30">
        <f t="shared" si="1"/>
        <v>100</v>
      </c>
      <c r="AS29" s="5">
        <v>31.2</v>
      </c>
      <c r="AT29" s="5">
        <v>31.2</v>
      </c>
      <c r="AU29" s="30">
        <f t="shared" si="2"/>
        <v>100</v>
      </c>
      <c r="AV29" s="31">
        <v>96</v>
      </c>
      <c r="AW29" s="31">
        <v>96</v>
      </c>
      <c r="AX29" s="30">
        <f t="shared" si="3"/>
        <v>100</v>
      </c>
      <c r="AY29" s="6">
        <v>1.9</v>
      </c>
      <c r="AZ29" s="6">
        <v>1.9</v>
      </c>
      <c r="BA29" s="30">
        <f t="shared" si="4"/>
        <v>100</v>
      </c>
      <c r="BB29" s="6">
        <v>38.2</v>
      </c>
      <c r="BC29" s="6">
        <v>38.2</v>
      </c>
      <c r="BD29" s="30">
        <f t="shared" si="5"/>
        <v>100</v>
      </c>
      <c r="BE29" s="6">
        <v>47.7</v>
      </c>
      <c r="BF29" s="6">
        <v>47.7</v>
      </c>
      <c r="BG29" s="30">
        <f t="shared" si="6"/>
        <v>100</v>
      </c>
      <c r="BH29" s="31">
        <f t="shared" si="17"/>
        <v>13.4</v>
      </c>
      <c r="BI29" s="31">
        <f t="shared" si="18"/>
        <v>13.4</v>
      </c>
      <c r="BJ29" s="30">
        <f t="shared" si="7"/>
        <v>100</v>
      </c>
      <c r="BK29" s="6">
        <v>13.4</v>
      </c>
      <c r="BL29" s="6">
        <v>13.4</v>
      </c>
      <c r="BM29" s="30">
        <f t="shared" si="19"/>
        <v>100</v>
      </c>
      <c r="BN29" s="19"/>
      <c r="BO29" s="19"/>
      <c r="BP29" s="15"/>
      <c r="BQ29" s="19"/>
      <c r="BR29" s="19"/>
      <c r="BS29" s="15"/>
    </row>
    <row r="30" spans="1:71" ht="12.75">
      <c r="A30" s="6" t="s">
        <v>40</v>
      </c>
      <c r="B30" s="4" t="s">
        <v>15</v>
      </c>
      <c r="C30" s="30">
        <f t="shared" si="8"/>
        <v>1816.2</v>
      </c>
      <c r="D30" s="30">
        <f t="shared" si="9"/>
        <v>1816.2</v>
      </c>
      <c r="E30" s="30">
        <f t="shared" si="10"/>
        <v>100</v>
      </c>
      <c r="F30" s="30">
        <f aca="true" t="shared" si="20" ref="F30:G34">I30+L30</f>
        <v>1754.8</v>
      </c>
      <c r="G30" s="30">
        <f t="shared" si="20"/>
        <v>1754.8</v>
      </c>
      <c r="H30" s="30">
        <f t="shared" si="11"/>
        <v>100</v>
      </c>
      <c r="I30" s="30">
        <v>82</v>
      </c>
      <c r="J30" s="30">
        <v>82</v>
      </c>
      <c r="K30" s="30">
        <f t="shared" si="12"/>
        <v>100</v>
      </c>
      <c r="L30" s="6">
        <v>1672.8</v>
      </c>
      <c r="M30" s="6">
        <v>1672.8</v>
      </c>
      <c r="N30" s="30">
        <f t="shared" si="13"/>
        <v>100</v>
      </c>
      <c r="O30" s="18"/>
      <c r="P30" s="18"/>
      <c r="Q30" s="5"/>
      <c r="R30" s="6"/>
      <c r="S30" s="6"/>
      <c r="T30" s="5" t="e">
        <f t="shared" si="14"/>
        <v>#DIV/0!</v>
      </c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31">
        <f t="shared" si="15"/>
        <v>61.39999999999999</v>
      </c>
      <c r="AQ30" s="31">
        <f t="shared" si="16"/>
        <v>61.39999999999999</v>
      </c>
      <c r="AR30" s="30">
        <f t="shared" si="1"/>
        <v>100</v>
      </c>
      <c r="AS30" s="5">
        <v>15.3</v>
      </c>
      <c r="AT30" s="5">
        <v>15.3</v>
      </c>
      <c r="AU30" s="30">
        <f t="shared" si="2"/>
        <v>100</v>
      </c>
      <c r="AV30" s="31"/>
      <c r="AW30" s="31"/>
      <c r="AX30" s="30"/>
      <c r="AY30" s="6">
        <v>0.9</v>
      </c>
      <c r="AZ30" s="6">
        <v>0.9</v>
      </c>
      <c r="BA30" s="30">
        <f t="shared" si="4"/>
        <v>100</v>
      </c>
      <c r="BB30" s="6">
        <v>7.3</v>
      </c>
      <c r="BC30" s="6">
        <v>7.3</v>
      </c>
      <c r="BD30" s="30">
        <f t="shared" si="5"/>
        <v>100</v>
      </c>
      <c r="BE30" s="6">
        <v>37.9</v>
      </c>
      <c r="BF30" s="6">
        <v>37.9</v>
      </c>
      <c r="BG30" s="30">
        <f t="shared" si="6"/>
        <v>100</v>
      </c>
      <c r="BH30" s="31"/>
      <c r="BI30" s="31"/>
      <c r="BJ30" s="30"/>
      <c r="BK30" s="6"/>
      <c r="BL30" s="6"/>
      <c r="BM30" s="30"/>
      <c r="BN30" s="19"/>
      <c r="BO30" s="19"/>
      <c r="BP30" s="15"/>
      <c r="BQ30" s="19"/>
      <c r="BR30" s="19"/>
      <c r="BS30" s="15"/>
    </row>
    <row r="31" spans="1:71" ht="12.75">
      <c r="A31" s="6" t="s">
        <v>41</v>
      </c>
      <c r="B31" s="4" t="s">
        <v>16</v>
      </c>
      <c r="C31" s="30">
        <f t="shared" si="8"/>
        <v>1461.5</v>
      </c>
      <c r="D31" s="30">
        <f t="shared" si="9"/>
        <v>1461.5</v>
      </c>
      <c r="E31" s="30">
        <f t="shared" si="10"/>
        <v>100</v>
      </c>
      <c r="F31" s="30">
        <f t="shared" si="20"/>
        <v>1400.2</v>
      </c>
      <c r="G31" s="30">
        <f t="shared" si="20"/>
        <v>1400.2</v>
      </c>
      <c r="H31" s="30">
        <f t="shared" si="11"/>
        <v>100</v>
      </c>
      <c r="I31" s="30">
        <v>144</v>
      </c>
      <c r="J31" s="30">
        <v>144</v>
      </c>
      <c r="K31" s="30">
        <f t="shared" si="12"/>
        <v>100</v>
      </c>
      <c r="L31" s="6">
        <v>1256.2</v>
      </c>
      <c r="M31" s="6">
        <v>1256.2</v>
      </c>
      <c r="N31" s="30">
        <f t="shared" si="13"/>
        <v>100</v>
      </c>
      <c r="O31" s="18"/>
      <c r="P31" s="18"/>
      <c r="Q31" s="5"/>
      <c r="R31" s="6"/>
      <c r="S31" s="6"/>
      <c r="T31" s="5" t="e">
        <f t="shared" si="14"/>
        <v>#DIV/0!</v>
      </c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31">
        <f t="shared" si="15"/>
        <v>61.3</v>
      </c>
      <c r="AQ31" s="31">
        <f t="shared" si="16"/>
        <v>61.3</v>
      </c>
      <c r="AR31" s="30">
        <f t="shared" si="1"/>
        <v>100</v>
      </c>
      <c r="AS31" s="32">
        <v>22.5</v>
      </c>
      <c r="AT31" s="32">
        <v>22.5</v>
      </c>
      <c r="AU31" s="30">
        <f t="shared" si="2"/>
        <v>100</v>
      </c>
      <c r="AV31" s="31"/>
      <c r="AW31" s="31"/>
      <c r="AX31" s="30"/>
      <c r="AY31" s="6">
        <v>0.9</v>
      </c>
      <c r="AZ31" s="6">
        <v>0.9</v>
      </c>
      <c r="BA31" s="30">
        <f t="shared" si="4"/>
        <v>100</v>
      </c>
      <c r="BB31" s="6">
        <v>6.8</v>
      </c>
      <c r="BC31" s="6">
        <v>6.8</v>
      </c>
      <c r="BD31" s="30">
        <f t="shared" si="5"/>
        <v>100</v>
      </c>
      <c r="BE31" s="6">
        <v>31.1</v>
      </c>
      <c r="BF31" s="6">
        <v>31.1</v>
      </c>
      <c r="BG31" s="30">
        <f t="shared" si="6"/>
        <v>100</v>
      </c>
      <c r="BH31" s="31"/>
      <c r="BI31" s="31"/>
      <c r="BJ31" s="30"/>
      <c r="BK31" s="6"/>
      <c r="BL31" s="6"/>
      <c r="BM31" s="30"/>
      <c r="BN31" s="19"/>
      <c r="BO31" s="19"/>
      <c r="BP31" s="15"/>
      <c r="BQ31" s="19"/>
      <c r="BR31" s="19"/>
      <c r="BS31" s="15"/>
    </row>
    <row r="32" spans="1:71" ht="12.75">
      <c r="A32" s="6" t="s">
        <v>42</v>
      </c>
      <c r="B32" s="4" t="s">
        <v>17</v>
      </c>
      <c r="C32" s="30">
        <f t="shared" si="8"/>
        <v>2440.3</v>
      </c>
      <c r="D32" s="30">
        <f t="shared" si="9"/>
        <v>2440.3</v>
      </c>
      <c r="E32" s="30">
        <f t="shared" si="10"/>
        <v>100</v>
      </c>
      <c r="F32" s="30">
        <f t="shared" si="20"/>
        <v>2309.6</v>
      </c>
      <c r="G32" s="30">
        <f t="shared" si="20"/>
        <v>2309.6</v>
      </c>
      <c r="H32" s="30">
        <f t="shared" si="11"/>
        <v>100</v>
      </c>
      <c r="I32" s="30">
        <v>171</v>
      </c>
      <c r="J32" s="30">
        <v>171</v>
      </c>
      <c r="K32" s="30">
        <f t="shared" si="12"/>
        <v>100</v>
      </c>
      <c r="L32" s="6">
        <v>2138.6</v>
      </c>
      <c r="M32" s="6">
        <v>2138.6</v>
      </c>
      <c r="N32" s="30">
        <f t="shared" si="13"/>
        <v>100</v>
      </c>
      <c r="O32" s="18"/>
      <c r="P32" s="18"/>
      <c r="Q32" s="5"/>
      <c r="R32" s="6"/>
      <c r="S32" s="6"/>
      <c r="T32" s="5" t="e">
        <f t="shared" si="14"/>
        <v>#DIV/0!</v>
      </c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31">
        <f t="shared" si="15"/>
        <v>117.39999999999999</v>
      </c>
      <c r="AQ32" s="31">
        <f t="shared" si="16"/>
        <v>117.39999999999999</v>
      </c>
      <c r="AR32" s="30">
        <f t="shared" si="1"/>
        <v>100</v>
      </c>
      <c r="AS32" s="30">
        <v>22</v>
      </c>
      <c r="AT32" s="30">
        <v>22</v>
      </c>
      <c r="AU32" s="30">
        <f t="shared" si="2"/>
        <v>100</v>
      </c>
      <c r="AV32" s="6">
        <v>11.4</v>
      </c>
      <c r="AW32" s="6">
        <v>11.4</v>
      </c>
      <c r="AX32" s="30">
        <f t="shared" si="3"/>
        <v>100</v>
      </c>
      <c r="AY32" s="6">
        <v>1.9</v>
      </c>
      <c r="AZ32" s="6">
        <v>1.9</v>
      </c>
      <c r="BA32" s="30">
        <f t="shared" si="4"/>
        <v>100</v>
      </c>
      <c r="BB32" s="6">
        <v>22.3</v>
      </c>
      <c r="BC32" s="6">
        <v>22.3</v>
      </c>
      <c r="BD32" s="30">
        <f t="shared" si="5"/>
        <v>100</v>
      </c>
      <c r="BE32" s="6">
        <v>59.8</v>
      </c>
      <c r="BF32" s="6">
        <v>59.8</v>
      </c>
      <c r="BG32" s="30">
        <f t="shared" si="6"/>
        <v>100</v>
      </c>
      <c r="BH32" s="31">
        <f t="shared" si="17"/>
        <v>13.3</v>
      </c>
      <c r="BI32" s="31">
        <f t="shared" si="18"/>
        <v>13.3</v>
      </c>
      <c r="BJ32" s="30">
        <f t="shared" si="7"/>
        <v>100</v>
      </c>
      <c r="BK32" s="6">
        <v>13.3</v>
      </c>
      <c r="BL32" s="6">
        <v>13.3</v>
      </c>
      <c r="BM32" s="30">
        <f t="shared" si="19"/>
        <v>100</v>
      </c>
      <c r="BN32" s="19"/>
      <c r="BO32" s="19"/>
      <c r="BP32" s="15"/>
      <c r="BQ32" s="19"/>
      <c r="BR32" s="19"/>
      <c r="BS32" s="15"/>
    </row>
    <row r="33" spans="1:71" ht="12.75">
      <c r="A33" s="6" t="s">
        <v>43</v>
      </c>
      <c r="B33" s="4" t="s">
        <v>19</v>
      </c>
      <c r="C33" s="30">
        <f t="shared" si="8"/>
        <v>1037.8</v>
      </c>
      <c r="D33" s="30">
        <f t="shared" si="9"/>
        <v>1037.8</v>
      </c>
      <c r="E33" s="30">
        <f t="shared" si="10"/>
        <v>100</v>
      </c>
      <c r="F33" s="30">
        <f t="shared" si="20"/>
        <v>992.5</v>
      </c>
      <c r="G33" s="30">
        <f t="shared" si="20"/>
        <v>992.5</v>
      </c>
      <c r="H33" s="30">
        <f t="shared" si="11"/>
        <v>100</v>
      </c>
      <c r="I33" s="30">
        <v>399</v>
      </c>
      <c r="J33" s="30">
        <v>399</v>
      </c>
      <c r="K33" s="30">
        <f t="shared" si="12"/>
        <v>100</v>
      </c>
      <c r="L33" s="6">
        <v>593.5</v>
      </c>
      <c r="M33" s="6">
        <v>593.5</v>
      </c>
      <c r="N33" s="30">
        <f t="shared" si="13"/>
        <v>100</v>
      </c>
      <c r="O33" s="18"/>
      <c r="P33" s="18"/>
      <c r="Q33" s="5"/>
      <c r="R33" s="6"/>
      <c r="S33" s="6"/>
      <c r="T33" s="5" t="e">
        <f t="shared" si="14"/>
        <v>#DIV/0!</v>
      </c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31">
        <f t="shared" si="15"/>
        <v>45.3</v>
      </c>
      <c r="AQ33" s="31">
        <f t="shared" si="16"/>
        <v>45.3</v>
      </c>
      <c r="AR33" s="30">
        <f t="shared" si="1"/>
        <v>100</v>
      </c>
      <c r="AS33" s="5"/>
      <c r="AT33" s="5"/>
      <c r="AU33" s="30"/>
      <c r="AV33" s="31">
        <v>11</v>
      </c>
      <c r="AW33" s="31">
        <v>11</v>
      </c>
      <c r="AX33" s="30">
        <f t="shared" si="3"/>
        <v>100</v>
      </c>
      <c r="AY33" s="6">
        <v>0.9</v>
      </c>
      <c r="AZ33" s="6">
        <v>0.9</v>
      </c>
      <c r="BA33" s="30">
        <f>AZ33/AY33*100</f>
        <v>100</v>
      </c>
      <c r="BB33" s="31">
        <v>6</v>
      </c>
      <c r="BC33" s="31">
        <v>6</v>
      </c>
      <c r="BD33" s="30">
        <f t="shared" si="5"/>
        <v>100</v>
      </c>
      <c r="BE33" s="6">
        <v>27.4</v>
      </c>
      <c r="BF33" s="6">
        <v>27.4</v>
      </c>
      <c r="BG33" s="30">
        <f t="shared" si="6"/>
        <v>100</v>
      </c>
      <c r="BH33" s="31"/>
      <c r="BI33" s="31"/>
      <c r="BJ33" s="30"/>
      <c r="BK33" s="6"/>
      <c r="BL33" s="6"/>
      <c r="BM33" s="30"/>
      <c r="BN33" s="19"/>
      <c r="BO33" s="19"/>
      <c r="BP33" s="15"/>
      <c r="BQ33" s="19"/>
      <c r="BR33" s="19"/>
      <c r="BS33" s="15"/>
    </row>
    <row r="34" spans="1:71" ht="12.75">
      <c r="A34" s="6" t="s">
        <v>44</v>
      </c>
      <c r="B34" s="7" t="s">
        <v>20</v>
      </c>
      <c r="C34" s="30">
        <f t="shared" si="8"/>
        <v>20863.399999999998</v>
      </c>
      <c r="D34" s="30">
        <f t="shared" si="9"/>
        <v>20774</v>
      </c>
      <c r="E34" s="30">
        <f t="shared" si="10"/>
        <v>99.57149841348966</v>
      </c>
      <c r="F34" s="30">
        <f t="shared" si="20"/>
        <v>2092.3</v>
      </c>
      <c r="G34" s="30">
        <f t="shared" si="20"/>
        <v>2002.9</v>
      </c>
      <c r="H34" s="30">
        <f t="shared" si="11"/>
        <v>95.72719017349328</v>
      </c>
      <c r="I34" s="30"/>
      <c r="J34" s="30"/>
      <c r="K34" s="30"/>
      <c r="L34" s="13">
        <v>2092.3</v>
      </c>
      <c r="M34" s="13">
        <v>2002.9</v>
      </c>
      <c r="N34" s="30">
        <f t="shared" si="13"/>
        <v>95.72719017349328</v>
      </c>
      <c r="O34" s="6">
        <f>R34+U34+X34+AA34+AD34+AG34+AM34+AJ34</f>
        <v>18771.1</v>
      </c>
      <c r="P34" s="6">
        <f>S34+V34+Y34+AB34+AE34+AH34+AN34+AK34</f>
        <v>18771.1</v>
      </c>
      <c r="Q34" s="30">
        <f>P34/O34*100</f>
        <v>100</v>
      </c>
      <c r="R34" s="13"/>
      <c r="S34" s="13"/>
      <c r="T34" s="5" t="e">
        <f t="shared" si="14"/>
        <v>#DIV/0!</v>
      </c>
      <c r="U34" s="13"/>
      <c r="V34" s="13"/>
      <c r="W34" s="5" t="e">
        <f>V34/U34*100</f>
        <v>#DIV/0!</v>
      </c>
      <c r="X34" s="13">
        <v>2156.2</v>
      </c>
      <c r="Y34" s="13">
        <v>2156.2</v>
      </c>
      <c r="Z34" s="30">
        <f>Y34/X34*100</f>
        <v>100</v>
      </c>
      <c r="AA34" s="33">
        <v>1072</v>
      </c>
      <c r="AB34" s="33">
        <v>1072</v>
      </c>
      <c r="AC34" s="30">
        <f>AB34/AA34*100</f>
        <v>100</v>
      </c>
      <c r="AD34" s="13">
        <v>10481.6</v>
      </c>
      <c r="AE34" s="13">
        <v>10481.6</v>
      </c>
      <c r="AF34" s="30">
        <f>AE34/AD34*100</f>
        <v>100</v>
      </c>
      <c r="AG34" s="13">
        <v>3961.3</v>
      </c>
      <c r="AH34" s="13">
        <v>3961.3</v>
      </c>
      <c r="AI34" s="30">
        <f>AH34/AG34*100</f>
        <v>100</v>
      </c>
      <c r="AJ34" s="13"/>
      <c r="AK34" s="13"/>
      <c r="AL34" s="5" t="e">
        <f>AK34/AJ34*100</f>
        <v>#DIV/0!</v>
      </c>
      <c r="AM34" s="33">
        <v>1100</v>
      </c>
      <c r="AN34" s="33">
        <v>1100</v>
      </c>
      <c r="AO34" s="30">
        <f>AN34/AM34*100</f>
        <v>100</v>
      </c>
      <c r="AP34" s="31"/>
      <c r="AQ34" s="31"/>
      <c r="AR34" s="30"/>
      <c r="AS34" s="7"/>
      <c r="AT34" s="7"/>
      <c r="AU34" s="30"/>
      <c r="AV34" s="7"/>
      <c r="AW34" s="7"/>
      <c r="AX34" s="30"/>
      <c r="AY34" s="7"/>
      <c r="AZ34" s="7"/>
      <c r="BA34" s="30"/>
      <c r="BB34" s="7"/>
      <c r="BC34" s="7"/>
      <c r="BD34" s="30"/>
      <c r="BE34" s="7"/>
      <c r="BF34" s="7"/>
      <c r="BG34" s="30"/>
      <c r="BH34" s="31"/>
      <c r="BI34" s="31"/>
      <c r="BJ34" s="30"/>
      <c r="BK34" s="6"/>
      <c r="BL34" s="6"/>
      <c r="BM34" s="30"/>
      <c r="BN34" s="19"/>
      <c r="BO34" s="19"/>
      <c r="BP34" s="15"/>
      <c r="BQ34" s="19"/>
      <c r="BR34" s="19"/>
      <c r="BS34" s="15"/>
    </row>
    <row r="35" spans="1:71" ht="12.75">
      <c r="A35" s="10"/>
      <c r="B35" s="11" t="s">
        <v>21</v>
      </c>
      <c r="C35" s="5">
        <f>SUM(C14:C34)</f>
        <v>57150.100000000006</v>
      </c>
      <c r="D35" s="5">
        <f>SUM(D14:D34)</f>
        <v>57021.20000000001</v>
      </c>
      <c r="E35" s="30">
        <f t="shared" si="10"/>
        <v>99.77445358800773</v>
      </c>
      <c r="F35" s="5">
        <f>SUM(F14:F34)</f>
        <v>35993.3</v>
      </c>
      <c r="G35" s="5">
        <f>SUM(G14:G34)</f>
        <v>35903.9</v>
      </c>
      <c r="H35" s="30">
        <f t="shared" si="11"/>
        <v>99.75162044047086</v>
      </c>
      <c r="I35" s="30">
        <f>SUM(I14:I34)</f>
        <v>12895</v>
      </c>
      <c r="J35" s="30">
        <f>SUM(J14:J34)</f>
        <v>12895</v>
      </c>
      <c r="K35" s="30">
        <f t="shared" si="12"/>
        <v>100</v>
      </c>
      <c r="L35" s="5">
        <f>SUM(L14:L34)</f>
        <v>23098.3</v>
      </c>
      <c r="M35" s="5">
        <f>SUM(M14:M34)</f>
        <v>23008.9</v>
      </c>
      <c r="N35" s="30">
        <f t="shared" si="13"/>
        <v>99.6129585294156</v>
      </c>
      <c r="O35" s="5">
        <f>SUM(O14:O34)</f>
        <v>18771.1</v>
      </c>
      <c r="P35" s="5">
        <f>SUM(P14:P34)</f>
        <v>18771.1</v>
      </c>
      <c r="Q35" s="30">
        <f>P35/O35*100</f>
        <v>100</v>
      </c>
      <c r="R35" s="22">
        <f>SUM(R14:R34)</f>
        <v>0</v>
      </c>
      <c r="S35" s="22">
        <f>SUM(S14:S34)</f>
        <v>0</v>
      </c>
      <c r="T35" s="5" t="e">
        <f t="shared" si="14"/>
        <v>#DIV/0!</v>
      </c>
      <c r="U35" s="5">
        <f>SUM(U14:U34)</f>
        <v>0</v>
      </c>
      <c r="V35" s="5">
        <f>SUM(V14:V34)</f>
        <v>0</v>
      </c>
      <c r="W35" s="5" t="e">
        <f>V35/U35*100</f>
        <v>#DIV/0!</v>
      </c>
      <c r="X35" s="5">
        <f>SUM(X14:X34)</f>
        <v>2156.2</v>
      </c>
      <c r="Y35" s="5">
        <f>SUM(Y14:Y34)</f>
        <v>2156.2</v>
      </c>
      <c r="Z35" s="30">
        <f>Y35/X35*100</f>
        <v>100</v>
      </c>
      <c r="AA35" s="30">
        <f>SUM(AA14:AA34)</f>
        <v>1072</v>
      </c>
      <c r="AB35" s="30">
        <f>SUM(AB14:AB34)</f>
        <v>1072</v>
      </c>
      <c r="AC35" s="30">
        <f>AB35/AA35*100</f>
        <v>100</v>
      </c>
      <c r="AD35" s="5">
        <f>SUM(AD14:AD34)</f>
        <v>10481.6</v>
      </c>
      <c r="AE35" s="5">
        <f>SUM(AE14:AE34)</f>
        <v>10481.6</v>
      </c>
      <c r="AF35" s="30">
        <f>AE35/AD35*100</f>
        <v>100</v>
      </c>
      <c r="AG35" s="5">
        <f>SUM(AG14:AG34)</f>
        <v>3961.3</v>
      </c>
      <c r="AH35" s="5">
        <f>SUM(AH14:AH34)</f>
        <v>3961.3</v>
      </c>
      <c r="AI35" s="30">
        <f>AH35/AG35*100</f>
        <v>100</v>
      </c>
      <c r="AJ35" s="5">
        <f>SUM(AJ14:AJ34)</f>
        <v>0</v>
      </c>
      <c r="AK35" s="5">
        <f>SUM(AK14:AK34)</f>
        <v>0</v>
      </c>
      <c r="AL35" s="5" t="e">
        <f>AK35/AJ35*100</f>
        <v>#DIV/0!</v>
      </c>
      <c r="AM35" s="30">
        <f>SUM(AM14:AM34)</f>
        <v>1100</v>
      </c>
      <c r="AN35" s="30">
        <f>SUM(AN14:AN34)</f>
        <v>1100</v>
      </c>
      <c r="AO35" s="30">
        <f>AN35/AM35*100</f>
        <v>100</v>
      </c>
      <c r="AP35" s="5">
        <f>SUM(AP14:AP34)</f>
        <v>2032.5</v>
      </c>
      <c r="AQ35" s="5">
        <f>SUM(AQ14:AQ34)</f>
        <v>1993</v>
      </c>
      <c r="AR35" s="30">
        <f t="shared" si="1"/>
        <v>98.05658056580566</v>
      </c>
      <c r="AS35" s="5">
        <f>SUM(AS14:AS34)</f>
        <v>315.49999999999994</v>
      </c>
      <c r="AT35" s="5">
        <f>SUM(AT14:AT34)</f>
        <v>315.49999999999994</v>
      </c>
      <c r="AU35" s="30">
        <f>AT35/AS35*100</f>
        <v>100</v>
      </c>
      <c r="AV35" s="30">
        <f>SUM(AV14:AV34)</f>
        <v>460</v>
      </c>
      <c r="AW35" s="30">
        <f>SUM(AW14:AW34)</f>
        <v>460</v>
      </c>
      <c r="AX35" s="30">
        <f>AW35/AV35*100</f>
        <v>100</v>
      </c>
      <c r="AY35" s="30">
        <f>SUM(AY14:AY34)</f>
        <v>24.999999999999993</v>
      </c>
      <c r="AZ35" s="30">
        <f>SUM(AZ14:AZ34)</f>
        <v>24.999999999999993</v>
      </c>
      <c r="BA35" s="30">
        <f>AZ35/AY35*100</f>
        <v>100</v>
      </c>
      <c r="BB35" s="5">
        <f>SUM(BB14:BB34)</f>
        <v>292.20000000000005</v>
      </c>
      <c r="BC35" s="5">
        <f>SUM(BC14:BC34)</f>
        <v>292.20000000000005</v>
      </c>
      <c r="BD35" s="30">
        <f>BC35/BB35*100</f>
        <v>100</v>
      </c>
      <c r="BE35" s="5">
        <f>SUM(BE14:BE34)</f>
        <v>939.8</v>
      </c>
      <c r="BF35" s="5">
        <f>SUM(BF14:BF34)</f>
        <v>900.3</v>
      </c>
      <c r="BG35" s="30">
        <f>BF35/BE35*100</f>
        <v>95.79697808044266</v>
      </c>
      <c r="BH35" s="31">
        <f t="shared" si="17"/>
        <v>353.20000000000005</v>
      </c>
      <c r="BI35" s="31">
        <f t="shared" si="18"/>
        <v>353.20000000000005</v>
      </c>
      <c r="BJ35" s="30">
        <f>BI35/BH35*100</f>
        <v>100</v>
      </c>
      <c r="BK35" s="30">
        <f>SUM(BK14:BK34)</f>
        <v>187.10000000000002</v>
      </c>
      <c r="BL35" s="30">
        <f>SUM(BL14:BL34)</f>
        <v>187.10000000000002</v>
      </c>
      <c r="BM35" s="30">
        <f>BL35/BK35*100</f>
        <v>100</v>
      </c>
      <c r="BN35" s="30">
        <f>SUM(BN14:BN34)</f>
        <v>150</v>
      </c>
      <c r="BO35" s="30">
        <f>SUM(BO14:BO34)</f>
        <v>150</v>
      </c>
      <c r="BP35" s="30">
        <f>BO35/BN35*100</f>
        <v>100</v>
      </c>
      <c r="BQ35" s="30">
        <f>SUM(BQ14:BQ34)</f>
        <v>16.1</v>
      </c>
      <c r="BR35" s="30">
        <f>SUM(BR14:BR34)</f>
        <v>16.1</v>
      </c>
      <c r="BS35" s="30">
        <f>BR35/BQ35*100</f>
        <v>100</v>
      </c>
    </row>
  </sheetData>
  <mergeCells count="36">
    <mergeCell ref="BN9:BP11"/>
    <mergeCell ref="G1:Q4"/>
    <mergeCell ref="C8:E11"/>
    <mergeCell ref="F9:H11"/>
    <mergeCell ref="I10:K11"/>
    <mergeCell ref="L10:N11"/>
    <mergeCell ref="I9:N9"/>
    <mergeCell ref="AY4:BJ4"/>
    <mergeCell ref="C6:BB6"/>
    <mergeCell ref="BE1:BJ1"/>
    <mergeCell ref="AS2:BJ2"/>
    <mergeCell ref="A8:A11"/>
    <mergeCell ref="B8:B11"/>
    <mergeCell ref="O9:Q11"/>
    <mergeCell ref="R10:T11"/>
    <mergeCell ref="U10:W11"/>
    <mergeCell ref="X10:Z11"/>
    <mergeCell ref="AA10:AC11"/>
    <mergeCell ref="AD10:AF11"/>
    <mergeCell ref="AS3:BJ3"/>
    <mergeCell ref="R9:AO9"/>
    <mergeCell ref="BE10:BG11"/>
    <mergeCell ref="AS10:AU11"/>
    <mergeCell ref="AV10:AX11"/>
    <mergeCell ref="AY10:BA11"/>
    <mergeCell ref="BB10:BD11"/>
    <mergeCell ref="BK9:BM11"/>
    <mergeCell ref="AS9:BG9"/>
    <mergeCell ref="F8:H8"/>
    <mergeCell ref="BQ9:BS11"/>
    <mergeCell ref="BK8:BS8"/>
    <mergeCell ref="BH8:BJ11"/>
    <mergeCell ref="AG10:AI11"/>
    <mergeCell ref="AJ10:AL11"/>
    <mergeCell ref="AM10:AO11"/>
    <mergeCell ref="AP9:AR11"/>
  </mergeCells>
  <printOptions/>
  <pageMargins left="0.44" right="0.24" top="0.61" bottom="0.32" header="0.17" footer="0.25"/>
  <pageSetup fitToWidth="4" horizontalDpi="600" verticalDpi="600" orientation="landscape" paperSize="9" scale="81" r:id="rId1"/>
  <colBreaks count="3" manualBreakCount="3">
    <brk id="23" max="33" man="1"/>
    <brk id="41" max="33" man="1"/>
    <brk id="56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</dc:creator>
  <cp:keywords/>
  <dc:description/>
  <cp:lastModifiedBy>Дума</cp:lastModifiedBy>
  <cp:lastPrinted>2012-02-28T05:47:56Z</cp:lastPrinted>
  <dcterms:created xsi:type="dcterms:W3CDTF">2005-12-26T06:32:22Z</dcterms:created>
  <dcterms:modified xsi:type="dcterms:W3CDTF">2012-04-23T07:30:53Z</dcterms:modified>
  <cp:category/>
  <cp:version/>
  <cp:contentType/>
  <cp:contentStatus/>
</cp:coreProperties>
</file>