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<sst xmlns="http://schemas.openxmlformats.org/spreadsheetml/2006/main" count="386" uniqueCount="230">
  <si>
    <t>1 11 05035 05 0000 120</t>
  </si>
  <si>
    <t>1 16 03010 01 0000 140</t>
  </si>
  <si>
    <t>1 16 03030 01 0000 140</t>
  </si>
  <si>
    <t>1 16 06000 01 0000 140</t>
  </si>
  <si>
    <t>1 16 21050 05 0000 140</t>
  </si>
  <si>
    <t>1 16 25050 01 0000 140</t>
  </si>
  <si>
    <t>1 16 25060 01 0000 140</t>
  </si>
  <si>
    <t>1 16 28000 01 0000 140</t>
  </si>
  <si>
    <t>1 16 90050 05 0000 140</t>
  </si>
  <si>
    <t>2 02 01001 05 0000 151</t>
  </si>
  <si>
    <t>2 02 01003 05 0000 151</t>
  </si>
  <si>
    <t>2 02 02085 05 0000 151</t>
  </si>
  <si>
    <t>2 02 02088 05 0001 151</t>
  </si>
  <si>
    <t>2 02 02999 05 0000 151</t>
  </si>
  <si>
    <t>2 02 03003 05 0000 151</t>
  </si>
  <si>
    <t>2 02 03015 05 0000 151</t>
  </si>
  <si>
    <t>2 02 03020 05 0000 151</t>
  </si>
  <si>
    <t>2 02 03021 05 0000 151</t>
  </si>
  <si>
    <t>2 02 03024 05 0000 151</t>
  </si>
  <si>
    <t>2 02 03027 05 0000 151</t>
  </si>
  <si>
    <t/>
  </si>
  <si>
    <t>00160</t>
  </si>
  <si>
    <t>00180</t>
  </si>
  <si>
    <t>00190</t>
  </si>
  <si>
    <t>00890</t>
  </si>
  <si>
    <t>00900</t>
  </si>
  <si>
    <t>010</t>
  </si>
  <si>
    <t>01410</t>
  </si>
  <si>
    <t>01650</t>
  </si>
  <si>
    <t>01760</t>
  </si>
  <si>
    <t>02310</t>
  </si>
  <si>
    <t>02450</t>
  </si>
  <si>
    <t>02530</t>
  </si>
  <si>
    <t>03270</t>
  </si>
  <si>
    <t>03480</t>
  </si>
  <si>
    <t>04070</t>
  </si>
  <si>
    <t>04950</t>
  </si>
  <si>
    <t>05530</t>
  </si>
  <si>
    <t>06065</t>
  </si>
  <si>
    <t>06300</t>
  </si>
  <si>
    <t>06320</t>
  </si>
  <si>
    <t>06350</t>
  </si>
  <si>
    <t>06840</t>
  </si>
  <si>
    <t>06870</t>
  </si>
  <si>
    <t>07020</t>
  </si>
  <si>
    <t>07040</t>
  </si>
  <si>
    <t>07300</t>
  </si>
  <si>
    <t>08460</t>
  </si>
  <si>
    <t>08550</t>
  </si>
  <si>
    <t>10505</t>
  </si>
  <si>
    <t>10539</t>
  </si>
  <si>
    <t>10552</t>
  </si>
  <si>
    <t>10580</t>
  </si>
  <si>
    <t>10770</t>
  </si>
  <si>
    <t>11450</t>
  </si>
  <si>
    <t>11690</t>
  </si>
  <si>
    <t>11740</t>
  </si>
  <si>
    <t>11840</t>
  </si>
  <si>
    <t>12100</t>
  </si>
  <si>
    <t>13020</t>
  </si>
  <si>
    <t>13430</t>
  </si>
  <si>
    <t>13470</t>
  </si>
  <si>
    <t>15230</t>
  </si>
  <si>
    <t>15780</t>
  </si>
  <si>
    <t>17852</t>
  </si>
  <si>
    <t>18132</t>
  </si>
  <si>
    <t>18187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</si>
  <si>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</si>
  <si>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</si>
  <si>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</si>
  <si>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</si>
  <si>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</si>
  <si>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земельного законодательства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</si>
  <si>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</si>
  <si>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</si>
  <si>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</si>
  <si>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</si>
  <si>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</si>
  <si>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</si>
  <si>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Единый сельскохозяйственный налог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</si>
  <si>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</si>
  <si>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</si>
  <si>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</si>
  <si>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Исполнено - конс. бюджет субъекта РФ и тер. гос. внебюдж. фонда</t>
  </si>
  <si>
    <t>Исполнено - консолидированный бюджет субъекта РФ</t>
  </si>
  <si>
    <t>Код строки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</si>
  <si>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</si>
  <si>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</si>
  <si>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</si>
  <si>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Наименование показателя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</si>
  <si>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</si>
  <si>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с продаж</t>
  </si>
  <si>
    <t>Номер строки</t>
  </si>
  <si>
    <t>Прочие безвозмездные поступления в бюджеты муниципальных районов</t>
  </si>
  <si>
    <t>Прочие местные налоги и сборы, мобилизуемые на территориях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</si>
  <si>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</si>
  <si>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субвенции бюджетам муниципальных районов</t>
  </si>
  <si>
    <t>Прочие субсидии бюджетам муниципальных районов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</si>
  <si>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</si>
  <si>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</si>
  <si>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</si>
  <si>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</si>
  <si>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</si>
  <si>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</si>
  <si>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</si>
  <si>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</si>
  <si>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</si>
  <si>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Утвержд. - бюджет тер.  гос. внебюджетного фонда</t>
  </si>
  <si>
    <t>Утвержд. - бюджеты городских и сельских 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</si>
  <si>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</si>
  <si>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1 01 02010 01 0000 110</t>
  </si>
  <si>
    <t>% исполнения</t>
  </si>
  <si>
    <t>1 08 03010 01 0000 110</t>
  </si>
  <si>
    <t>1 08 07150 01 0000 110</t>
  </si>
  <si>
    <t>1 09 01030 05 0000 110</t>
  </si>
  <si>
    <t>1 09 06010 02 0000 110</t>
  </si>
  <si>
    <t>2 02 03029 05 0000 151</t>
  </si>
  <si>
    <t>2 02 03999 05 0000 151</t>
  </si>
  <si>
    <t>2 02 04012 05 0000 151</t>
  </si>
  <si>
    <t>2 02 04014 05 0000 151</t>
  </si>
  <si>
    <t>2 02 04025 05 0000 151</t>
  </si>
  <si>
    <t>2 07 05000 05 0000 180</t>
  </si>
  <si>
    <t>доходов районного бюджета</t>
  </si>
  <si>
    <t>Управление ветеринарии Курганской области</t>
  </si>
  <si>
    <t>005</t>
  </si>
  <si>
    <t>Государственная инспекция по надзору за техническим состоянием самоходных машин и других видов техники Курганской области</t>
  </si>
  <si>
    <t>006</t>
  </si>
  <si>
    <t>Департамент природных ресурсов и охраны окружающей среды Курганской области</t>
  </si>
  <si>
    <t>012</t>
  </si>
  <si>
    <t>Управление по технологическому и экологическому надзору Ростехнадзора по Курганской области</t>
  </si>
  <si>
    <t>498</t>
  </si>
  <si>
    <t>048</t>
  </si>
  <si>
    <t>Муниципальный орган управления культурой "Отдел культуры Администрации Куртамышского района"</t>
  </si>
  <si>
    <t>062</t>
  </si>
  <si>
    <t>076</t>
  </si>
  <si>
    <t>Муниципальный орган управления образованием "Отдел образования Администрации Куртамышского района"</t>
  </si>
  <si>
    <t>078</t>
  </si>
  <si>
    <t>Управление Федеральной службы по надзору в сфере защиты прав потребителей и благополучия человека по Курганской области</t>
  </si>
  <si>
    <t>141</t>
  </si>
  <si>
    <t>162</t>
  </si>
  <si>
    <t>Отдел экономики, управления муниципальным имуществом и земельных отношений Администрации Куртамышского района</t>
  </si>
  <si>
    <t>Управление Федеральной налоговой службы по Курганской области</t>
  </si>
  <si>
    <t>182</t>
  </si>
  <si>
    <t>Управление внутренних дел по Курганской области</t>
  </si>
  <si>
    <t>188</t>
  </si>
  <si>
    <t>Управление государственной инспекции безопасности дорожного движения Управления внутренних дел по Курганской области</t>
  </si>
  <si>
    <t>192</t>
  </si>
  <si>
    <t>321</t>
  </si>
  <si>
    <t>Финансовый отдел администрации Куртамышского района</t>
  </si>
  <si>
    <t>900</t>
  </si>
  <si>
    <t>Доходы бюджета - итого</t>
  </si>
  <si>
    <t>(тыс.руб.)</t>
  </si>
  <si>
    <t>Управление по делам миграции Управления внутренних дел Курганской области</t>
  </si>
  <si>
    <t>Управление федерального агентства по рыболовству по Курганской области</t>
  </si>
  <si>
    <t>Управление федеральной службы государственной регистрации, кадастра и картографии по Курганской области</t>
  </si>
  <si>
    <t>1 05 02010 02 0000 110</t>
  </si>
  <si>
    <t>1 05 02020 02 0000 110</t>
  </si>
  <si>
    <t>1 05 03010 01 0000 110</t>
  </si>
  <si>
    <t>1 05 03020 01 0000 110</t>
  </si>
  <si>
    <t>1 11 03050 05 0000 120</t>
  </si>
  <si>
    <t>2 02 02009 05 0000 151</t>
  </si>
  <si>
    <t>2 02 02051 05 0000 151</t>
  </si>
  <si>
    <t>2 02 0307805 0000 151</t>
  </si>
  <si>
    <t>2 02 0499905 0000 151</t>
  </si>
  <si>
    <t>Субсидии бюджетам муниципальных районов на реализацию федеральных целевых программ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</si>
  <si>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</si>
  <si>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</si>
  <si>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2 02 03007 05 0000 151</t>
  </si>
  <si>
    <t>2 02 04041 05 0000 151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</si>
  <si>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</si>
  <si>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</si>
  <si>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</si>
  <si>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</si>
  <si>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</si>
  <si>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</si>
  <si>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1 12 01010 01 0000 120</t>
  </si>
  <si>
    <t>1 12 01020 01 0000 120</t>
  </si>
  <si>
    <t>1 12 01030 01 0000 120</t>
  </si>
  <si>
    <t>1 12 01040 01 0000 120</t>
  </si>
  <si>
    <t>1 13 01995 05 0000 130</t>
  </si>
  <si>
    <t>1 16 08000 01 0000 140</t>
  </si>
  <si>
    <t>1 11 05013 10 0000 120</t>
  </si>
  <si>
    <t>1 14 02053 05 0000 410</t>
  </si>
  <si>
    <t>1 14 06013 10 0000 430</t>
  </si>
  <si>
    <t>1 17 01050 05 0000 180</t>
  </si>
  <si>
    <t>1 01 02020 01 0000 110</t>
  </si>
  <si>
    <t>1 01 02030 01 0000 110</t>
  </si>
  <si>
    <t>1 01 02040 01 0000 110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</si>
  <si>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</si>
  <si>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</si>
  <si>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</si>
  <si>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</si>
  <si>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</si>
  <si>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Прочие доходы от оказания платных услуг (работ) получателями средств бюджетов муниципальных районов</t>
  </si>
  <si>
    <t>Невыясненные поступления, зачисляемые в бюджеты муниципальных районов</t>
  </si>
  <si>
    <t>1 09 07013 05 0000 110</t>
  </si>
  <si>
    <t>1 09 07033 05 0000 110</t>
  </si>
  <si>
    <t>1 09 07053 05 0000 110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</si>
  <si>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</si>
  <si>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</si>
  <si>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</si>
  <si>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1 13 02995 05 0000 130</t>
  </si>
  <si>
    <t>1 16 33050 05 0000 140</t>
  </si>
  <si>
    <t>Прочие доходы от компенсации затрат бюджетов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</si>
  <si>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</si>
  <si>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</si>
  <si>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</si>
  <si>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</si>
  <si>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2 02 02089 05 0001 151</t>
  </si>
  <si>
    <t>Субвенции бюджетам муниципальных районов на модернизацию региональных систем общего образования</t>
  </si>
  <si>
    <t>Прочие межбюджетные трансферты, передаваемые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</si>
  <si>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</si>
  <si>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</si>
  <si>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</si>
  <si>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Налог на рекламу, мобилизуемый на территориях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</si>
  <si>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</si>
  <si>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</si>
  <si>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</si>
  <si>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</si>
  <si>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</si>
  <si>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</si>
  <si>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Код бюджетной классификации
Российской Федерации</t>
  </si>
  <si>
    <t>главного администратора поступлений</t>
  </si>
  <si>
    <t>Уточненные бюджетные назначения</t>
  </si>
  <si>
    <t xml:space="preserve">Исполнено </t>
  </si>
  <si>
    <t>Доходы районного бюджета  за 2012 год по кодам классификации доходов бюджетов</t>
  </si>
  <si>
    <t>Приложение 1</t>
  </si>
  <si>
    <t xml:space="preserve"> бюджета Куртамышского района за 2012 год</t>
  </si>
  <si>
    <t xml:space="preserve">      к решению Куртамышской районной Думы  </t>
  </si>
  <si>
    <t xml:space="preserve"> от 18.04.2013 г. № 16 "Об исполнении районого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</si>
</sst>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15" fillId="3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16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8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4" fillId="0" borderId="10" xfId="33" applyNumberFormat="1" applyFont="1" applyFill="1" applyBorder="1" applyAlignment="1">
      <alignment vertical="top" wrapText="1"/>
      <protection/>
    </xf>
    <xf numFmtId="49" fontId="4" fillId="0" borderId="10" xfId="33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Border="1" applyAlignment="1">
      <alignment horizontal="right" vertical="center"/>
    </xf>
    <xf numFmtId="172" fontId="4" fillId="0" borderId="11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49" fontId="24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right" vertical="center"/>
    </xf>
    <xf numFmtId="49" fontId="0" fillId="0" borderId="10" xfId="33" applyNumberFormat="1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02"/>
  <sheetViews>
    <sheetView tabSelected="1" view="pageBreakPreview" zoomScaleSheetLayoutView="100" workbookViewId="0" topLeftCell="A1">
      <selection activeCell="A6" sqref="A6:O6"/>
    </sheetView>
  </sheetViews>
  <sheetFormatPr defaultColWidth="9.140625" defaultRowHeight="12.75"/>
  <cols>
    <col min="1" max="1" width="48.28125" style="6" customWidth="1"/>
    <col min="2" max="2" width="10.00390625" style="1" hidden="1" customWidth="1"/>
    <col min="3" max="3" width="8.00390625" style="1" hidden="1" customWidth="1"/>
    <col min="4" max="4" width="9.28125" style="11" customWidth="1"/>
    <col min="5" max="5" width="23.7109375" style="8" customWidth="1"/>
    <col min="6" max="6" width="15.140625" style="12" customWidth="1"/>
    <col min="7" max="10" width="12.7109375" style="12" hidden="1" customWidth="1"/>
    <col min="11" max="13" width="9.00390625" style="12" hidden="1" customWidth="1"/>
    <col min="14" max="14" width="12.8515625" style="12" customWidth="1"/>
    <col min="15" max="15" width="12.421875" style="9" customWidth="1"/>
  </cols>
  <sheetData>
    <row r="1" ht="12.75">
      <c r="O1" s="68" t="s">
        <v>226</v>
      </c>
    </row>
    <row r="2" spans="6:15" ht="12.75">
      <c r="F2" s="76" t="s">
        <v>228</v>
      </c>
      <c r="G2" s="76"/>
      <c r="H2" s="76"/>
      <c r="I2" s="76"/>
      <c r="J2" s="76"/>
      <c r="K2" s="76"/>
      <c r="L2" s="76"/>
      <c r="M2" s="76"/>
      <c r="N2" s="76"/>
      <c r="O2" s="76"/>
    </row>
    <row r="3" ht="12.75">
      <c r="O3" s="9" t="s">
        <v>229</v>
      </c>
    </row>
    <row r="4" ht="12.75">
      <c r="O4" s="9" t="s">
        <v>227</v>
      </c>
    </row>
    <row r="6" spans="1:15" ht="15.75">
      <c r="A6" s="71" t="s">
        <v>225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5.75" customHeight="1">
      <c r="A7" s="6" t="s">
        <v>20</v>
      </c>
      <c r="O7" s="9" t="s">
        <v>151</v>
      </c>
    </row>
    <row r="8" spans="1:15" ht="29.25" customHeight="1">
      <c r="A8" s="69" t="s">
        <v>89</v>
      </c>
      <c r="B8" s="2" t="s">
        <v>92</v>
      </c>
      <c r="C8" s="2" t="s">
        <v>85</v>
      </c>
      <c r="D8" s="72" t="s">
        <v>221</v>
      </c>
      <c r="E8" s="73"/>
      <c r="F8" s="74" t="s">
        <v>223</v>
      </c>
      <c r="G8" s="13" t="s">
        <v>108</v>
      </c>
      <c r="H8" s="13" t="s">
        <v>107</v>
      </c>
      <c r="I8" s="13" t="s">
        <v>83</v>
      </c>
      <c r="J8" s="13" t="s">
        <v>84</v>
      </c>
      <c r="K8" s="13" t="s">
        <v>80</v>
      </c>
      <c r="L8" s="13" t="s">
        <v>81</v>
      </c>
      <c r="M8" s="13" t="s">
        <v>82</v>
      </c>
      <c r="N8" s="74" t="s">
        <v>224</v>
      </c>
      <c r="O8" s="69" t="s">
        <v>111</v>
      </c>
    </row>
    <row r="9" spans="1:15" ht="63" customHeight="1">
      <c r="A9" s="70"/>
      <c r="B9" s="2"/>
      <c r="C9" s="2"/>
      <c r="D9" s="5" t="s">
        <v>222</v>
      </c>
      <c r="E9" s="2" t="s">
        <v>122</v>
      </c>
      <c r="F9" s="75"/>
      <c r="G9" s="13"/>
      <c r="H9" s="13"/>
      <c r="I9" s="13"/>
      <c r="J9" s="13"/>
      <c r="K9" s="13"/>
      <c r="L9" s="13"/>
      <c r="M9" s="13"/>
      <c r="N9" s="75"/>
      <c r="O9" s="70"/>
    </row>
    <row r="10" spans="1:15" s="50" customFormat="1" ht="18.75" customHeight="1">
      <c r="A10" s="3">
        <v>1</v>
      </c>
      <c r="B10" s="2"/>
      <c r="C10" s="2"/>
      <c r="D10" s="5">
        <v>2</v>
      </c>
      <c r="E10" s="2">
        <v>3</v>
      </c>
      <c r="F10" s="14">
        <v>4</v>
      </c>
      <c r="G10" s="15"/>
      <c r="H10" s="15"/>
      <c r="I10" s="15"/>
      <c r="J10" s="15"/>
      <c r="K10" s="15"/>
      <c r="L10" s="15"/>
      <c r="M10" s="15"/>
      <c r="N10" s="14">
        <v>5</v>
      </c>
      <c r="O10" s="3">
        <v>6</v>
      </c>
    </row>
    <row r="11" spans="1:15" ht="32.25" customHeight="1">
      <c r="A11" s="4" t="s">
        <v>123</v>
      </c>
      <c r="B11" s="2"/>
      <c r="C11" s="2"/>
      <c r="D11" s="7" t="s">
        <v>124</v>
      </c>
      <c r="E11" s="2"/>
      <c r="F11" s="20">
        <f>F12</f>
        <v>45</v>
      </c>
      <c r="G11" s="20">
        <f aca="true" t="shared" si="0" ref="G11:N11">G12</f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52.5</v>
      </c>
      <c r="O11" s="19">
        <f aca="true" t="shared" si="1" ref="O11:O38">N11/F11*100</f>
        <v>116.66666666666667</v>
      </c>
    </row>
    <row r="12" spans="1:15" s="28" customFormat="1" ht="42" customHeight="1">
      <c r="A12" s="22" t="s">
        <v>95</v>
      </c>
      <c r="B12" s="23" t="s">
        <v>46</v>
      </c>
      <c r="C12" s="23" t="s">
        <v>26</v>
      </c>
      <c r="D12" s="24" t="s">
        <v>124</v>
      </c>
      <c r="E12" s="25" t="s">
        <v>8</v>
      </c>
      <c r="F12" s="26">
        <v>45</v>
      </c>
      <c r="G12" s="26"/>
      <c r="H12" s="26"/>
      <c r="I12" s="26"/>
      <c r="J12" s="26"/>
      <c r="K12" s="26"/>
      <c r="L12" s="26"/>
      <c r="M12" s="26"/>
      <c r="N12" s="26">
        <v>52.5</v>
      </c>
      <c r="O12" s="27">
        <f t="shared" si="1"/>
        <v>116.66666666666667</v>
      </c>
    </row>
    <row r="13" spans="1:15" s="28" customFormat="1" ht="57" customHeight="1">
      <c r="A13" s="29" t="s">
        <v>125</v>
      </c>
      <c r="B13" s="23"/>
      <c r="C13" s="23"/>
      <c r="D13" s="30" t="s">
        <v>126</v>
      </c>
      <c r="E13" s="25"/>
      <c r="F13" s="31">
        <f>F14</f>
        <v>5.5</v>
      </c>
      <c r="G13" s="31">
        <f aca="true" t="shared" si="2" ref="G13:N13">G14</f>
        <v>0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6.3</v>
      </c>
      <c r="O13" s="31">
        <f t="shared" si="1"/>
        <v>114.54545454545455</v>
      </c>
    </row>
    <row r="14" spans="1:15" s="28" customFormat="1" ht="41.25" customHeight="1">
      <c r="A14" s="32" t="s">
        <v>95</v>
      </c>
      <c r="B14" s="23" t="s">
        <v>46</v>
      </c>
      <c r="C14" s="23" t="s">
        <v>26</v>
      </c>
      <c r="D14" s="24" t="s">
        <v>126</v>
      </c>
      <c r="E14" s="25" t="s">
        <v>8</v>
      </c>
      <c r="F14" s="26">
        <v>5.5</v>
      </c>
      <c r="G14" s="26"/>
      <c r="H14" s="26"/>
      <c r="I14" s="26"/>
      <c r="J14" s="26"/>
      <c r="K14" s="26"/>
      <c r="L14" s="26"/>
      <c r="M14" s="26"/>
      <c r="N14" s="26">
        <v>6.3</v>
      </c>
      <c r="O14" s="27">
        <f t="shared" si="1"/>
        <v>114.54545454545455</v>
      </c>
    </row>
    <row r="15" spans="1:15" s="28" customFormat="1" ht="29.25" customHeight="1">
      <c r="A15" s="16" t="s">
        <v>127</v>
      </c>
      <c r="B15" s="33" t="s">
        <v>128</v>
      </c>
      <c r="C15" s="34"/>
      <c r="D15" s="30" t="s">
        <v>128</v>
      </c>
      <c r="E15" s="25"/>
      <c r="F15" s="31">
        <f>F16</f>
        <v>0</v>
      </c>
      <c r="G15" s="31">
        <f aca="true" t="shared" si="3" ref="G15:N15">G16</f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0.3</v>
      </c>
      <c r="O15" s="31"/>
    </row>
    <row r="16" spans="1:15" s="28" customFormat="1" ht="42" customHeight="1">
      <c r="A16" s="22" t="s">
        <v>192</v>
      </c>
      <c r="B16" s="23" t="s">
        <v>42</v>
      </c>
      <c r="C16" s="23" t="s">
        <v>26</v>
      </c>
      <c r="D16" s="24" t="s">
        <v>128</v>
      </c>
      <c r="E16" s="25" t="s">
        <v>5</v>
      </c>
      <c r="F16" s="26"/>
      <c r="G16" s="26"/>
      <c r="H16" s="26"/>
      <c r="I16" s="26"/>
      <c r="J16" s="26"/>
      <c r="K16" s="26"/>
      <c r="L16" s="26"/>
      <c r="M16" s="26"/>
      <c r="N16" s="26">
        <v>0.3</v>
      </c>
      <c r="O16" s="27"/>
    </row>
    <row r="17" spans="1:15" s="28" customFormat="1" ht="45.75" customHeight="1">
      <c r="A17" s="17" t="s">
        <v>129</v>
      </c>
      <c r="B17" s="33" t="s">
        <v>130</v>
      </c>
      <c r="C17" s="35"/>
      <c r="D17" s="36" t="s">
        <v>131</v>
      </c>
      <c r="E17" s="25"/>
      <c r="F17" s="31">
        <f>F18+F19+F20+F21</f>
        <v>425</v>
      </c>
      <c r="G17" s="31">
        <f aca="true" t="shared" si="4" ref="G17:N17">G18+G19+G20+G21</f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428.1</v>
      </c>
      <c r="O17" s="31">
        <f t="shared" si="1"/>
        <v>100.72941176470589</v>
      </c>
    </row>
    <row r="18" spans="1:15" s="28" customFormat="1" ht="28.5" customHeight="1">
      <c r="A18" s="22" t="s">
        <v>188</v>
      </c>
      <c r="B18" s="23" t="s">
        <v>35</v>
      </c>
      <c r="C18" s="23" t="s">
        <v>26</v>
      </c>
      <c r="D18" s="24" t="s">
        <v>131</v>
      </c>
      <c r="E18" s="25" t="s">
        <v>175</v>
      </c>
      <c r="F18" s="26">
        <v>68</v>
      </c>
      <c r="G18" s="26"/>
      <c r="H18" s="26"/>
      <c r="I18" s="26"/>
      <c r="J18" s="26"/>
      <c r="K18" s="26"/>
      <c r="L18" s="26"/>
      <c r="M18" s="26"/>
      <c r="N18" s="26">
        <v>69.9</v>
      </c>
      <c r="O18" s="27">
        <f t="shared" si="1"/>
        <v>102.79411764705884</v>
      </c>
    </row>
    <row r="19" spans="1:15" s="28" customFormat="1" ht="28.5" customHeight="1">
      <c r="A19" s="22" t="s">
        <v>189</v>
      </c>
      <c r="B19" s="23"/>
      <c r="C19" s="23"/>
      <c r="D19" s="24" t="s">
        <v>131</v>
      </c>
      <c r="E19" s="25" t="s">
        <v>176</v>
      </c>
      <c r="F19" s="26">
        <v>12</v>
      </c>
      <c r="G19" s="26"/>
      <c r="H19" s="26"/>
      <c r="I19" s="26"/>
      <c r="J19" s="26"/>
      <c r="K19" s="26"/>
      <c r="L19" s="26"/>
      <c r="M19" s="26"/>
      <c r="N19" s="26">
        <v>12.7</v>
      </c>
      <c r="O19" s="27">
        <f t="shared" si="1"/>
        <v>105.83333333333333</v>
      </c>
    </row>
    <row r="20" spans="1:15" s="28" customFormat="1" ht="28.5" customHeight="1">
      <c r="A20" s="22" t="s">
        <v>190</v>
      </c>
      <c r="B20" s="23"/>
      <c r="C20" s="23"/>
      <c r="D20" s="24" t="s">
        <v>131</v>
      </c>
      <c r="E20" s="25" t="s">
        <v>177</v>
      </c>
      <c r="F20" s="26">
        <v>195</v>
      </c>
      <c r="G20" s="26"/>
      <c r="H20" s="26"/>
      <c r="I20" s="26"/>
      <c r="J20" s="26"/>
      <c r="K20" s="26"/>
      <c r="L20" s="26"/>
      <c r="M20" s="26"/>
      <c r="N20" s="26">
        <v>192.6</v>
      </c>
      <c r="O20" s="27">
        <f t="shared" si="1"/>
        <v>98.76923076923076</v>
      </c>
    </row>
    <row r="21" spans="1:15" s="28" customFormat="1" ht="28.5" customHeight="1">
      <c r="A21" s="22" t="s">
        <v>191</v>
      </c>
      <c r="B21" s="23"/>
      <c r="C21" s="23"/>
      <c r="D21" s="24" t="s">
        <v>131</v>
      </c>
      <c r="E21" s="25" t="s">
        <v>178</v>
      </c>
      <c r="F21" s="26">
        <v>150</v>
      </c>
      <c r="G21" s="26"/>
      <c r="H21" s="26"/>
      <c r="I21" s="26"/>
      <c r="J21" s="26"/>
      <c r="K21" s="26"/>
      <c r="L21" s="26"/>
      <c r="M21" s="26"/>
      <c r="N21" s="26">
        <v>152.9</v>
      </c>
      <c r="O21" s="27">
        <f t="shared" si="1"/>
        <v>101.93333333333334</v>
      </c>
    </row>
    <row r="22" spans="1:15" s="28" customFormat="1" ht="46.5" customHeight="1">
      <c r="A22" s="29" t="s">
        <v>132</v>
      </c>
      <c r="B22" s="37"/>
      <c r="C22" s="37"/>
      <c r="D22" s="30" t="s">
        <v>133</v>
      </c>
      <c r="E22" s="25"/>
      <c r="F22" s="31">
        <f>F23+F24</f>
        <v>1068.8</v>
      </c>
      <c r="G22" s="31">
        <f aca="true" t="shared" si="5" ref="G22:N22">G23+G24</f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1073.8</v>
      </c>
      <c r="O22" s="31">
        <f t="shared" si="1"/>
        <v>100.46781437125749</v>
      </c>
    </row>
    <row r="23" spans="1:15" s="28" customFormat="1" ht="38.25">
      <c r="A23" s="22" t="s">
        <v>193</v>
      </c>
      <c r="B23" s="23" t="s">
        <v>36</v>
      </c>
      <c r="C23" s="23" t="s">
        <v>26</v>
      </c>
      <c r="D23" s="24" t="s">
        <v>133</v>
      </c>
      <c r="E23" s="25" t="s">
        <v>179</v>
      </c>
      <c r="F23" s="26">
        <v>587.8</v>
      </c>
      <c r="G23" s="26"/>
      <c r="H23" s="26"/>
      <c r="I23" s="26"/>
      <c r="J23" s="26"/>
      <c r="K23" s="26"/>
      <c r="L23" s="26"/>
      <c r="M23" s="26"/>
      <c r="N23" s="26">
        <v>592.8</v>
      </c>
      <c r="O23" s="27">
        <f t="shared" si="1"/>
        <v>100.8506294658047</v>
      </c>
    </row>
    <row r="24" spans="1:15" s="28" customFormat="1" ht="28.5" customHeight="1">
      <c r="A24" s="32" t="s">
        <v>93</v>
      </c>
      <c r="B24" s="23" t="s">
        <v>62</v>
      </c>
      <c r="C24" s="23" t="s">
        <v>26</v>
      </c>
      <c r="D24" s="24" t="s">
        <v>133</v>
      </c>
      <c r="E24" s="25" t="s">
        <v>121</v>
      </c>
      <c r="F24" s="26">
        <v>481</v>
      </c>
      <c r="G24" s="26"/>
      <c r="H24" s="26"/>
      <c r="I24" s="26"/>
      <c r="J24" s="26"/>
      <c r="K24" s="26"/>
      <c r="L24" s="26"/>
      <c r="M24" s="26"/>
      <c r="N24" s="26">
        <v>481</v>
      </c>
      <c r="O24" s="27">
        <f t="shared" si="1"/>
        <v>100</v>
      </c>
    </row>
    <row r="25" spans="1:15" s="28" customFormat="1" ht="31.5" customHeight="1">
      <c r="A25" s="38" t="s">
        <v>153</v>
      </c>
      <c r="B25" s="37"/>
      <c r="C25" s="37"/>
      <c r="D25" s="30" t="s">
        <v>134</v>
      </c>
      <c r="E25" s="25"/>
      <c r="F25" s="31">
        <f>F26</f>
        <v>0</v>
      </c>
      <c r="G25" s="31">
        <f aca="true" t="shared" si="6" ref="G25:N25">G26</f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13.4</v>
      </c>
      <c r="O25" s="31"/>
    </row>
    <row r="26" spans="1:15" s="28" customFormat="1" ht="42" customHeight="1">
      <c r="A26" s="32" t="s">
        <v>95</v>
      </c>
      <c r="B26" s="23" t="s">
        <v>42</v>
      </c>
      <c r="C26" s="23" t="s">
        <v>26</v>
      </c>
      <c r="D26" s="24" t="s">
        <v>134</v>
      </c>
      <c r="E26" s="25" t="s">
        <v>8</v>
      </c>
      <c r="F26" s="26"/>
      <c r="G26" s="26"/>
      <c r="H26" s="26"/>
      <c r="I26" s="26"/>
      <c r="J26" s="26"/>
      <c r="K26" s="26"/>
      <c r="L26" s="26"/>
      <c r="M26" s="26"/>
      <c r="N26" s="26">
        <v>13.4</v>
      </c>
      <c r="O26" s="27"/>
    </row>
    <row r="27" spans="1:15" s="28" customFormat="1" ht="47.25" customHeight="1">
      <c r="A27" s="29" t="s">
        <v>135</v>
      </c>
      <c r="B27" s="37"/>
      <c r="C27" s="37"/>
      <c r="D27" s="30" t="s">
        <v>136</v>
      </c>
      <c r="E27" s="25"/>
      <c r="F27" s="31">
        <f>F28+F29</f>
        <v>9132</v>
      </c>
      <c r="G27" s="31">
        <f aca="true" t="shared" si="7" ref="G27:N27">G28+G29</f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9132</v>
      </c>
      <c r="O27" s="31">
        <f t="shared" si="1"/>
        <v>100</v>
      </c>
    </row>
    <row r="28" spans="1:15" s="28" customFormat="1" ht="42" customHeight="1">
      <c r="A28" s="22" t="s">
        <v>193</v>
      </c>
      <c r="B28" s="23" t="s">
        <v>36</v>
      </c>
      <c r="C28" s="23" t="s">
        <v>26</v>
      </c>
      <c r="D28" s="24" t="s">
        <v>136</v>
      </c>
      <c r="E28" s="25" t="s">
        <v>179</v>
      </c>
      <c r="F28" s="26">
        <v>9074</v>
      </c>
      <c r="G28" s="26"/>
      <c r="H28" s="26"/>
      <c r="I28" s="26"/>
      <c r="J28" s="26"/>
      <c r="K28" s="26"/>
      <c r="L28" s="26"/>
      <c r="M28" s="26"/>
      <c r="N28" s="26">
        <v>9083</v>
      </c>
      <c r="O28" s="27">
        <f t="shared" si="1"/>
        <v>100.09918448313864</v>
      </c>
    </row>
    <row r="29" spans="1:15" s="28" customFormat="1" ht="28.5" customHeight="1">
      <c r="A29" s="32" t="s">
        <v>93</v>
      </c>
      <c r="B29" s="23" t="s">
        <v>62</v>
      </c>
      <c r="C29" s="23" t="s">
        <v>26</v>
      </c>
      <c r="D29" s="24" t="s">
        <v>136</v>
      </c>
      <c r="E29" s="25" t="s">
        <v>121</v>
      </c>
      <c r="F29" s="26">
        <v>58</v>
      </c>
      <c r="G29" s="26"/>
      <c r="H29" s="26"/>
      <c r="I29" s="26"/>
      <c r="J29" s="26"/>
      <c r="K29" s="26"/>
      <c r="L29" s="26"/>
      <c r="M29" s="26"/>
      <c r="N29" s="26">
        <v>49</v>
      </c>
      <c r="O29" s="27">
        <f t="shared" si="1"/>
        <v>84.48275862068965</v>
      </c>
    </row>
    <row r="30" spans="1:15" s="28" customFormat="1" ht="45.75" customHeight="1">
      <c r="A30" s="18" t="s">
        <v>137</v>
      </c>
      <c r="B30" s="33" t="s">
        <v>138</v>
      </c>
      <c r="C30" s="34"/>
      <c r="D30" s="30" t="s">
        <v>138</v>
      </c>
      <c r="E30" s="25"/>
      <c r="F30" s="31">
        <f>F32+F33+F31</f>
        <v>167</v>
      </c>
      <c r="G30" s="31">
        <f aca="true" t="shared" si="8" ref="G30:N30">G32+G33+G31</f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171.1</v>
      </c>
      <c r="O30" s="31">
        <f t="shared" si="1"/>
        <v>102.45508982035926</v>
      </c>
    </row>
    <row r="31" spans="1:15" s="54" customFormat="1" ht="65.25" customHeight="1">
      <c r="A31" s="55" t="s">
        <v>212</v>
      </c>
      <c r="B31" s="51"/>
      <c r="C31" s="34"/>
      <c r="D31" s="52" t="s">
        <v>138</v>
      </c>
      <c r="E31" s="53" t="s">
        <v>180</v>
      </c>
      <c r="F31" s="41">
        <v>5</v>
      </c>
      <c r="G31" s="41"/>
      <c r="H31" s="41"/>
      <c r="I31" s="41"/>
      <c r="J31" s="41"/>
      <c r="K31" s="41"/>
      <c r="L31" s="41"/>
      <c r="M31" s="41"/>
      <c r="N31" s="41">
        <v>5</v>
      </c>
      <c r="O31" s="27">
        <f t="shared" si="1"/>
        <v>100</v>
      </c>
    </row>
    <row r="32" spans="1:15" s="28" customFormat="1" ht="56.25" customHeight="1">
      <c r="A32" s="32" t="s">
        <v>70</v>
      </c>
      <c r="B32" s="23" t="s">
        <v>44</v>
      </c>
      <c r="C32" s="23" t="s">
        <v>26</v>
      </c>
      <c r="D32" s="24" t="s">
        <v>138</v>
      </c>
      <c r="E32" s="25" t="s">
        <v>7</v>
      </c>
      <c r="F32" s="26">
        <v>162</v>
      </c>
      <c r="G32" s="26"/>
      <c r="H32" s="26"/>
      <c r="I32" s="26"/>
      <c r="J32" s="26"/>
      <c r="K32" s="26"/>
      <c r="L32" s="26"/>
      <c r="M32" s="26"/>
      <c r="N32" s="26">
        <v>162.1</v>
      </c>
      <c r="O32" s="27">
        <f t="shared" si="1"/>
        <v>100.06172839506173</v>
      </c>
    </row>
    <row r="33" spans="1:15" s="28" customFormat="1" ht="44.25" customHeight="1">
      <c r="A33" s="32" t="s">
        <v>95</v>
      </c>
      <c r="B33" s="23"/>
      <c r="C33" s="23"/>
      <c r="D33" s="24" t="s">
        <v>138</v>
      </c>
      <c r="E33" s="25" t="s">
        <v>8</v>
      </c>
      <c r="F33" s="26"/>
      <c r="G33" s="26"/>
      <c r="H33" s="26"/>
      <c r="I33" s="26"/>
      <c r="J33" s="26"/>
      <c r="K33" s="26"/>
      <c r="L33" s="26"/>
      <c r="M33" s="26"/>
      <c r="N33" s="26">
        <v>4</v>
      </c>
      <c r="O33" s="27"/>
    </row>
    <row r="34" spans="1:15" s="28" customFormat="1" ht="54" customHeight="1">
      <c r="A34" s="29" t="s">
        <v>140</v>
      </c>
      <c r="B34" s="37"/>
      <c r="C34" s="37"/>
      <c r="D34" s="30" t="s">
        <v>139</v>
      </c>
      <c r="E34" s="25"/>
      <c r="F34" s="31">
        <f>F35+F36+F37+F38+F39</f>
        <v>2375</v>
      </c>
      <c r="G34" s="31">
        <f aca="true" t="shared" si="9" ref="G34:N34">G35+G36+G37+G38+G39</f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2454.4000000000005</v>
      </c>
      <c r="O34" s="31">
        <f t="shared" si="1"/>
        <v>103.34315789473688</v>
      </c>
    </row>
    <row r="35" spans="1:15" s="28" customFormat="1" ht="80.25" customHeight="1">
      <c r="A35" s="32" t="s">
        <v>77</v>
      </c>
      <c r="B35" s="23" t="s">
        <v>33</v>
      </c>
      <c r="C35" s="23" t="s">
        <v>26</v>
      </c>
      <c r="D35" s="24" t="s">
        <v>139</v>
      </c>
      <c r="E35" s="25" t="s">
        <v>181</v>
      </c>
      <c r="F35" s="26">
        <v>1144</v>
      </c>
      <c r="G35" s="26"/>
      <c r="H35" s="26"/>
      <c r="I35" s="26"/>
      <c r="J35" s="26"/>
      <c r="K35" s="26"/>
      <c r="L35" s="26"/>
      <c r="M35" s="26"/>
      <c r="N35" s="26">
        <v>1203.8</v>
      </c>
      <c r="O35" s="27">
        <f t="shared" si="1"/>
        <v>105.22727272727272</v>
      </c>
    </row>
    <row r="36" spans="1:15" s="28" customFormat="1" ht="66.75" customHeight="1">
      <c r="A36" s="22" t="s">
        <v>220</v>
      </c>
      <c r="B36" s="23" t="s">
        <v>34</v>
      </c>
      <c r="C36" s="23" t="s">
        <v>26</v>
      </c>
      <c r="D36" s="24" t="s">
        <v>139</v>
      </c>
      <c r="E36" s="25" t="s">
        <v>0</v>
      </c>
      <c r="F36" s="26">
        <v>406</v>
      </c>
      <c r="G36" s="26"/>
      <c r="H36" s="26"/>
      <c r="I36" s="26"/>
      <c r="J36" s="26"/>
      <c r="K36" s="26"/>
      <c r="L36" s="26"/>
      <c r="M36" s="26"/>
      <c r="N36" s="26">
        <v>416.1</v>
      </c>
      <c r="O36" s="27">
        <f t="shared" si="1"/>
        <v>102.48768472906404</v>
      </c>
    </row>
    <row r="37" spans="1:15" s="28" customFormat="1" ht="93.75" customHeight="1">
      <c r="A37" s="22" t="s">
        <v>219</v>
      </c>
      <c r="B37" s="23" t="s">
        <v>37</v>
      </c>
      <c r="C37" s="23" t="s">
        <v>26</v>
      </c>
      <c r="D37" s="24" t="s">
        <v>139</v>
      </c>
      <c r="E37" s="25" t="s">
        <v>182</v>
      </c>
      <c r="F37" s="26">
        <v>450</v>
      </c>
      <c r="G37" s="26"/>
      <c r="H37" s="26"/>
      <c r="I37" s="26"/>
      <c r="J37" s="26"/>
      <c r="K37" s="26"/>
      <c r="L37" s="26"/>
      <c r="M37" s="26"/>
      <c r="N37" s="26">
        <v>450.9</v>
      </c>
      <c r="O37" s="27">
        <f t="shared" si="1"/>
        <v>100.2</v>
      </c>
    </row>
    <row r="38" spans="1:15" s="28" customFormat="1" ht="54" customHeight="1">
      <c r="A38" s="32" t="s">
        <v>76</v>
      </c>
      <c r="B38" s="23" t="s">
        <v>38</v>
      </c>
      <c r="C38" s="23" t="s">
        <v>26</v>
      </c>
      <c r="D38" s="24" t="s">
        <v>139</v>
      </c>
      <c r="E38" s="25" t="s">
        <v>183</v>
      </c>
      <c r="F38" s="26">
        <v>375</v>
      </c>
      <c r="G38" s="26"/>
      <c r="H38" s="26"/>
      <c r="I38" s="26"/>
      <c r="J38" s="26"/>
      <c r="K38" s="26"/>
      <c r="L38" s="26"/>
      <c r="M38" s="26"/>
      <c r="N38" s="26">
        <v>379.3</v>
      </c>
      <c r="O38" s="27">
        <f t="shared" si="1"/>
        <v>101.14666666666668</v>
      </c>
    </row>
    <row r="39" spans="1:15" s="28" customFormat="1" ht="30" customHeight="1">
      <c r="A39" s="22" t="s">
        <v>194</v>
      </c>
      <c r="B39" s="23"/>
      <c r="C39" s="23"/>
      <c r="D39" s="24" t="s">
        <v>139</v>
      </c>
      <c r="E39" s="25" t="s">
        <v>184</v>
      </c>
      <c r="F39" s="26"/>
      <c r="G39" s="26"/>
      <c r="H39" s="26"/>
      <c r="I39" s="26"/>
      <c r="J39" s="26"/>
      <c r="K39" s="26"/>
      <c r="L39" s="26"/>
      <c r="M39" s="26"/>
      <c r="N39" s="26">
        <v>4.3</v>
      </c>
      <c r="O39" s="27"/>
    </row>
    <row r="40" spans="1:15" s="49" customFormat="1" ht="33" customHeight="1">
      <c r="A40" s="16" t="s">
        <v>141</v>
      </c>
      <c r="B40" s="47"/>
      <c r="C40" s="47"/>
      <c r="D40" s="30" t="s">
        <v>142</v>
      </c>
      <c r="E40" s="48"/>
      <c r="F40" s="31">
        <f aca="true" t="shared" si="10" ref="F40:M40">SUM(F41:F57)</f>
        <v>49778.2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>SUM(N41:N57)</f>
        <v>49621.89999999999</v>
      </c>
      <c r="O40" s="31">
        <f aca="true" t="shared" si="11" ref="O40:O57">N40/F40*100</f>
        <v>99.6860071276181</v>
      </c>
    </row>
    <row r="41" spans="1:15" s="28" customFormat="1" ht="81" customHeight="1">
      <c r="A41" s="22" t="s">
        <v>218</v>
      </c>
      <c r="B41" s="23" t="s">
        <v>21</v>
      </c>
      <c r="C41" s="23" t="s">
        <v>26</v>
      </c>
      <c r="D41" s="24" t="s">
        <v>142</v>
      </c>
      <c r="E41" s="25" t="s">
        <v>110</v>
      </c>
      <c r="F41" s="26">
        <v>32958</v>
      </c>
      <c r="G41" s="26"/>
      <c r="H41" s="26"/>
      <c r="I41" s="26"/>
      <c r="J41" s="26"/>
      <c r="K41" s="26"/>
      <c r="L41" s="26"/>
      <c r="M41" s="26"/>
      <c r="N41" s="26">
        <v>32758.1</v>
      </c>
      <c r="O41" s="27">
        <f t="shared" si="11"/>
        <v>99.39347047757752</v>
      </c>
    </row>
    <row r="42" spans="1:15" s="28" customFormat="1" ht="117.75" customHeight="1">
      <c r="A42" s="22" t="s">
        <v>217</v>
      </c>
      <c r="B42" s="23" t="s">
        <v>22</v>
      </c>
      <c r="C42" s="23" t="s">
        <v>26</v>
      </c>
      <c r="D42" s="24" t="s">
        <v>142</v>
      </c>
      <c r="E42" s="25" t="s">
        <v>185</v>
      </c>
      <c r="F42" s="26">
        <v>350</v>
      </c>
      <c r="G42" s="26"/>
      <c r="H42" s="26"/>
      <c r="I42" s="26"/>
      <c r="J42" s="26"/>
      <c r="K42" s="26"/>
      <c r="L42" s="26"/>
      <c r="M42" s="26"/>
      <c r="N42" s="26">
        <v>366.7</v>
      </c>
      <c r="O42" s="27">
        <f t="shared" si="11"/>
        <v>104.77142857142856</v>
      </c>
    </row>
    <row r="43" spans="1:15" s="28" customFormat="1" ht="54" customHeight="1">
      <c r="A43" s="22" t="s">
        <v>216</v>
      </c>
      <c r="B43" s="23" t="s">
        <v>23</v>
      </c>
      <c r="C43" s="23" t="s">
        <v>26</v>
      </c>
      <c r="D43" s="24" t="s">
        <v>142</v>
      </c>
      <c r="E43" s="25" t="s">
        <v>186</v>
      </c>
      <c r="F43" s="26">
        <v>190</v>
      </c>
      <c r="G43" s="26"/>
      <c r="H43" s="26"/>
      <c r="I43" s="26"/>
      <c r="J43" s="26"/>
      <c r="K43" s="26"/>
      <c r="L43" s="26"/>
      <c r="M43" s="26"/>
      <c r="N43" s="26">
        <v>191.1</v>
      </c>
      <c r="O43" s="27">
        <f t="shared" si="11"/>
        <v>100.57894736842105</v>
      </c>
    </row>
    <row r="44" spans="1:15" s="28" customFormat="1" ht="92.25" customHeight="1">
      <c r="A44" s="22" t="s">
        <v>215</v>
      </c>
      <c r="B44" s="23"/>
      <c r="C44" s="23"/>
      <c r="D44" s="24" t="s">
        <v>142</v>
      </c>
      <c r="E44" s="25" t="s">
        <v>187</v>
      </c>
      <c r="F44" s="26">
        <v>12</v>
      </c>
      <c r="G44" s="26"/>
      <c r="H44" s="26"/>
      <c r="I44" s="26"/>
      <c r="J44" s="26"/>
      <c r="K44" s="26"/>
      <c r="L44" s="26"/>
      <c r="M44" s="26"/>
      <c r="N44" s="26">
        <v>12.5</v>
      </c>
      <c r="O44" s="27">
        <f t="shared" si="11"/>
        <v>104.16666666666667</v>
      </c>
    </row>
    <row r="45" spans="1:15" s="28" customFormat="1" ht="25.5">
      <c r="A45" s="32" t="s">
        <v>78</v>
      </c>
      <c r="B45" s="23" t="s">
        <v>24</v>
      </c>
      <c r="C45" s="23" t="s">
        <v>26</v>
      </c>
      <c r="D45" s="24" t="s">
        <v>142</v>
      </c>
      <c r="E45" s="25" t="s">
        <v>155</v>
      </c>
      <c r="F45" s="26">
        <v>14263.2</v>
      </c>
      <c r="G45" s="26"/>
      <c r="H45" s="26"/>
      <c r="I45" s="26"/>
      <c r="J45" s="26"/>
      <c r="K45" s="26"/>
      <c r="L45" s="26"/>
      <c r="M45" s="26"/>
      <c r="N45" s="26">
        <v>14283.2</v>
      </c>
      <c r="O45" s="27">
        <f t="shared" si="11"/>
        <v>100.14022098827753</v>
      </c>
    </row>
    <row r="46" spans="1:15" s="28" customFormat="1" ht="44.25" customHeight="1">
      <c r="A46" s="22" t="s">
        <v>165</v>
      </c>
      <c r="B46" s="23"/>
      <c r="C46" s="23"/>
      <c r="D46" s="24" t="s">
        <v>142</v>
      </c>
      <c r="E46" s="25" t="s">
        <v>156</v>
      </c>
      <c r="F46" s="26">
        <v>26</v>
      </c>
      <c r="G46" s="26"/>
      <c r="H46" s="26"/>
      <c r="I46" s="26"/>
      <c r="J46" s="26"/>
      <c r="K46" s="26"/>
      <c r="L46" s="26"/>
      <c r="M46" s="26"/>
      <c r="N46" s="26">
        <v>26.9</v>
      </c>
      <c r="O46" s="27">
        <f t="shared" si="11"/>
        <v>103.46153846153845</v>
      </c>
    </row>
    <row r="47" spans="1:15" s="28" customFormat="1" ht="17.25" customHeight="1">
      <c r="A47" s="32" t="s">
        <v>79</v>
      </c>
      <c r="B47" s="23" t="s">
        <v>25</v>
      </c>
      <c r="C47" s="23" t="s">
        <v>26</v>
      </c>
      <c r="D47" s="24" t="s">
        <v>142</v>
      </c>
      <c r="E47" s="25" t="s">
        <v>157</v>
      </c>
      <c r="F47" s="26">
        <v>392</v>
      </c>
      <c r="G47" s="26"/>
      <c r="H47" s="26"/>
      <c r="I47" s="26"/>
      <c r="J47" s="26"/>
      <c r="K47" s="26"/>
      <c r="L47" s="26"/>
      <c r="M47" s="26"/>
      <c r="N47" s="26">
        <v>392.8</v>
      </c>
      <c r="O47" s="27">
        <f t="shared" si="11"/>
        <v>100.20408163265306</v>
      </c>
    </row>
    <row r="48" spans="1:15" s="28" customFormat="1" ht="29.25" customHeight="1">
      <c r="A48" s="22" t="s">
        <v>166</v>
      </c>
      <c r="B48" s="23"/>
      <c r="C48" s="23"/>
      <c r="D48" s="24" t="s">
        <v>142</v>
      </c>
      <c r="E48" s="25" t="s">
        <v>158</v>
      </c>
      <c r="F48" s="26">
        <v>225</v>
      </c>
      <c r="G48" s="26"/>
      <c r="H48" s="26"/>
      <c r="I48" s="26"/>
      <c r="J48" s="26"/>
      <c r="K48" s="26"/>
      <c r="L48" s="26"/>
      <c r="M48" s="26"/>
      <c r="N48" s="26">
        <v>226.2</v>
      </c>
      <c r="O48" s="27">
        <f t="shared" si="11"/>
        <v>100.53333333333332</v>
      </c>
    </row>
    <row r="49" spans="1:15" s="28" customFormat="1" ht="54" customHeight="1">
      <c r="A49" s="32" t="s">
        <v>68</v>
      </c>
      <c r="B49" s="23" t="s">
        <v>27</v>
      </c>
      <c r="C49" s="23" t="s">
        <v>26</v>
      </c>
      <c r="D49" s="24" t="s">
        <v>142</v>
      </c>
      <c r="E49" s="25" t="s">
        <v>112</v>
      </c>
      <c r="F49" s="26">
        <v>1320</v>
      </c>
      <c r="G49" s="26"/>
      <c r="H49" s="26"/>
      <c r="I49" s="26"/>
      <c r="J49" s="26"/>
      <c r="K49" s="26"/>
      <c r="L49" s="26"/>
      <c r="M49" s="26"/>
      <c r="N49" s="26">
        <v>1322.4</v>
      </c>
      <c r="O49" s="27">
        <f t="shared" si="11"/>
        <v>100.18181818181819</v>
      </c>
    </row>
    <row r="50" spans="1:15" s="28" customFormat="1" ht="42.75" customHeight="1">
      <c r="A50" s="32" t="s">
        <v>90</v>
      </c>
      <c r="B50" s="23" t="s">
        <v>29</v>
      </c>
      <c r="C50" s="23" t="s">
        <v>26</v>
      </c>
      <c r="D50" s="24" t="s">
        <v>142</v>
      </c>
      <c r="E50" s="25" t="s">
        <v>114</v>
      </c>
      <c r="F50" s="26"/>
      <c r="G50" s="26"/>
      <c r="H50" s="26"/>
      <c r="I50" s="26"/>
      <c r="J50" s="26"/>
      <c r="K50" s="26"/>
      <c r="L50" s="26"/>
      <c r="M50" s="26"/>
      <c r="N50" s="26">
        <v>-0.2</v>
      </c>
      <c r="O50" s="27"/>
    </row>
    <row r="51" spans="1:15" s="28" customFormat="1" ht="18.75" customHeight="1">
      <c r="A51" s="32" t="s">
        <v>91</v>
      </c>
      <c r="B51" s="23" t="s">
        <v>30</v>
      </c>
      <c r="C51" s="23" t="s">
        <v>26</v>
      </c>
      <c r="D51" s="24" t="s">
        <v>142</v>
      </c>
      <c r="E51" s="25" t="s">
        <v>115</v>
      </c>
      <c r="F51" s="26">
        <v>1</v>
      </c>
      <c r="G51" s="26"/>
      <c r="H51" s="26"/>
      <c r="I51" s="26"/>
      <c r="J51" s="26"/>
      <c r="K51" s="26"/>
      <c r="L51" s="26"/>
      <c r="M51" s="26"/>
      <c r="N51" s="26">
        <v>2.2</v>
      </c>
      <c r="O51" s="27">
        <f t="shared" si="11"/>
        <v>220.00000000000003</v>
      </c>
    </row>
    <row r="52" spans="1:15" s="28" customFormat="1" ht="27" customHeight="1">
      <c r="A52" s="22" t="s">
        <v>214</v>
      </c>
      <c r="B52" s="23"/>
      <c r="C52" s="23"/>
      <c r="D52" s="24" t="s">
        <v>142</v>
      </c>
      <c r="E52" s="25" t="s">
        <v>195</v>
      </c>
      <c r="F52" s="26">
        <v>3</v>
      </c>
      <c r="G52" s="26"/>
      <c r="H52" s="26"/>
      <c r="I52" s="26"/>
      <c r="J52" s="26"/>
      <c r="K52" s="26"/>
      <c r="L52" s="26"/>
      <c r="M52" s="26"/>
      <c r="N52" s="26">
        <v>3.2</v>
      </c>
      <c r="O52" s="27">
        <f t="shared" si="11"/>
        <v>106.66666666666667</v>
      </c>
    </row>
    <row r="53" spans="1:15" s="28" customFormat="1" ht="67.5" customHeight="1">
      <c r="A53" s="32" t="s">
        <v>109</v>
      </c>
      <c r="B53" s="23" t="s">
        <v>31</v>
      </c>
      <c r="C53" s="23" t="s">
        <v>26</v>
      </c>
      <c r="D53" s="24" t="s">
        <v>142</v>
      </c>
      <c r="E53" s="25" t="s">
        <v>196</v>
      </c>
      <c r="F53" s="26"/>
      <c r="G53" s="26"/>
      <c r="H53" s="26"/>
      <c r="I53" s="26"/>
      <c r="J53" s="26"/>
      <c r="K53" s="26"/>
      <c r="L53" s="26"/>
      <c r="M53" s="26"/>
      <c r="N53" s="26">
        <v>-0.7</v>
      </c>
      <c r="O53" s="27"/>
    </row>
    <row r="54" spans="1:15" s="28" customFormat="1" ht="30.75" customHeight="1">
      <c r="A54" s="32" t="s">
        <v>94</v>
      </c>
      <c r="B54" s="23" t="s">
        <v>32</v>
      </c>
      <c r="C54" s="23" t="s">
        <v>26</v>
      </c>
      <c r="D54" s="24" t="s">
        <v>142</v>
      </c>
      <c r="E54" s="25" t="s">
        <v>197</v>
      </c>
      <c r="F54" s="26"/>
      <c r="G54" s="26"/>
      <c r="H54" s="26"/>
      <c r="I54" s="26"/>
      <c r="J54" s="26"/>
      <c r="K54" s="26"/>
      <c r="L54" s="26"/>
      <c r="M54" s="26"/>
      <c r="N54" s="26">
        <v>0.2</v>
      </c>
      <c r="O54" s="27"/>
    </row>
    <row r="55" spans="1:15" s="28" customFormat="1" ht="117.75" customHeight="1">
      <c r="A55" s="22" t="s">
        <v>213</v>
      </c>
      <c r="B55" s="23" t="s">
        <v>39</v>
      </c>
      <c r="C55" s="23" t="s">
        <v>26</v>
      </c>
      <c r="D55" s="24" t="s">
        <v>142</v>
      </c>
      <c r="E55" s="25" t="s">
        <v>1</v>
      </c>
      <c r="F55" s="26">
        <v>22</v>
      </c>
      <c r="G55" s="26"/>
      <c r="H55" s="26"/>
      <c r="I55" s="26"/>
      <c r="J55" s="26"/>
      <c r="K55" s="26"/>
      <c r="L55" s="26"/>
      <c r="M55" s="26"/>
      <c r="N55" s="26">
        <v>23.1</v>
      </c>
      <c r="O55" s="27">
        <f t="shared" si="11"/>
        <v>105</v>
      </c>
    </row>
    <row r="56" spans="1:15" s="28" customFormat="1" ht="54.75" customHeight="1">
      <c r="A56" s="32" t="s">
        <v>69</v>
      </c>
      <c r="B56" s="23" t="s">
        <v>40</v>
      </c>
      <c r="C56" s="23" t="s">
        <v>26</v>
      </c>
      <c r="D56" s="24" t="s">
        <v>142</v>
      </c>
      <c r="E56" s="25" t="s">
        <v>2</v>
      </c>
      <c r="F56" s="26">
        <v>5</v>
      </c>
      <c r="G56" s="26"/>
      <c r="H56" s="26"/>
      <c r="I56" s="26"/>
      <c r="J56" s="26"/>
      <c r="K56" s="26"/>
      <c r="L56" s="26"/>
      <c r="M56" s="26"/>
      <c r="N56" s="26">
        <v>3.2</v>
      </c>
      <c r="O56" s="27">
        <f t="shared" si="11"/>
        <v>64</v>
      </c>
    </row>
    <row r="57" spans="1:15" s="28" customFormat="1" ht="66" customHeight="1">
      <c r="A57" s="32" t="s">
        <v>71</v>
      </c>
      <c r="B57" s="23" t="s">
        <v>41</v>
      </c>
      <c r="C57" s="23" t="s">
        <v>26</v>
      </c>
      <c r="D57" s="24" t="s">
        <v>142</v>
      </c>
      <c r="E57" s="25" t="s">
        <v>3</v>
      </c>
      <c r="F57" s="26">
        <v>11</v>
      </c>
      <c r="G57" s="26"/>
      <c r="H57" s="26"/>
      <c r="I57" s="26"/>
      <c r="J57" s="26"/>
      <c r="K57" s="26"/>
      <c r="L57" s="26"/>
      <c r="M57" s="26"/>
      <c r="N57" s="26">
        <v>11</v>
      </c>
      <c r="O57" s="27">
        <f t="shared" si="11"/>
        <v>100</v>
      </c>
    </row>
    <row r="58" spans="1:15" s="49" customFormat="1" ht="30.75" customHeight="1">
      <c r="A58" s="16" t="s">
        <v>143</v>
      </c>
      <c r="B58" s="47"/>
      <c r="C58" s="47"/>
      <c r="D58" s="30" t="s">
        <v>144</v>
      </c>
      <c r="E58" s="48"/>
      <c r="F58" s="31">
        <f>F59</f>
        <v>699.5</v>
      </c>
      <c r="G58" s="31">
        <f aca="true" t="shared" si="12" ref="G58:N58">G59</f>
        <v>0</v>
      </c>
      <c r="H58" s="31">
        <f t="shared" si="12"/>
        <v>0</v>
      </c>
      <c r="I58" s="31">
        <f t="shared" si="12"/>
        <v>0</v>
      </c>
      <c r="J58" s="31">
        <f t="shared" si="12"/>
        <v>0</v>
      </c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664.6</v>
      </c>
      <c r="O58" s="31">
        <f aca="true" t="shared" si="13" ref="O58:O69">N58/F58*100</f>
        <v>95.01072194424589</v>
      </c>
    </row>
    <row r="59" spans="1:15" s="28" customFormat="1" ht="41.25" customHeight="1">
      <c r="A59" s="32" t="s">
        <v>95</v>
      </c>
      <c r="B59" s="23" t="s">
        <v>46</v>
      </c>
      <c r="C59" s="23" t="s">
        <v>26</v>
      </c>
      <c r="D59" s="24" t="s">
        <v>144</v>
      </c>
      <c r="E59" s="25" t="s">
        <v>8</v>
      </c>
      <c r="F59" s="26">
        <v>699.5</v>
      </c>
      <c r="G59" s="26"/>
      <c r="H59" s="26"/>
      <c r="I59" s="26"/>
      <c r="J59" s="26"/>
      <c r="K59" s="26"/>
      <c r="L59" s="26"/>
      <c r="M59" s="26"/>
      <c r="N59" s="26">
        <v>664.6</v>
      </c>
      <c r="O59" s="27">
        <f t="shared" si="13"/>
        <v>95.01072194424589</v>
      </c>
    </row>
    <row r="60" spans="1:15" s="49" customFormat="1" ht="61.5" customHeight="1">
      <c r="A60" s="16" t="s">
        <v>145</v>
      </c>
      <c r="B60" s="47"/>
      <c r="C60" s="47"/>
      <c r="D60" s="30" t="s">
        <v>144</v>
      </c>
      <c r="E60" s="48"/>
      <c r="F60" s="31">
        <f>F63+F62+F61+F64</f>
        <v>289.1</v>
      </c>
      <c r="G60" s="31">
        <f aca="true" t="shared" si="14" ref="G60:N60">G63+G62+G61+G64</f>
        <v>0</v>
      </c>
      <c r="H60" s="31">
        <f t="shared" si="14"/>
        <v>0</v>
      </c>
      <c r="I60" s="31">
        <f t="shared" si="14"/>
        <v>0</v>
      </c>
      <c r="J60" s="31">
        <f t="shared" si="14"/>
        <v>0</v>
      </c>
      <c r="K60" s="31">
        <f t="shared" si="14"/>
        <v>0</v>
      </c>
      <c r="L60" s="31">
        <f t="shared" si="14"/>
        <v>0</v>
      </c>
      <c r="M60" s="31">
        <f t="shared" si="14"/>
        <v>0</v>
      </c>
      <c r="N60" s="31">
        <f t="shared" si="14"/>
        <v>296.70000000000005</v>
      </c>
      <c r="O60" s="31">
        <f t="shared" si="13"/>
        <v>102.62884814942927</v>
      </c>
    </row>
    <row r="61" spans="1:15" s="49" customFormat="1" ht="66.75" customHeight="1">
      <c r="A61" s="62" t="s">
        <v>212</v>
      </c>
      <c r="B61" s="47"/>
      <c r="C61" s="47"/>
      <c r="D61" s="60" t="s">
        <v>144</v>
      </c>
      <c r="E61" s="56" t="s">
        <v>180</v>
      </c>
      <c r="F61" s="41">
        <v>13</v>
      </c>
      <c r="G61" s="41"/>
      <c r="H61" s="41"/>
      <c r="I61" s="41"/>
      <c r="J61" s="41"/>
      <c r="K61" s="41"/>
      <c r="L61" s="41"/>
      <c r="M61" s="41"/>
      <c r="N61" s="41">
        <v>13</v>
      </c>
      <c r="O61" s="27">
        <f t="shared" si="13"/>
        <v>100</v>
      </c>
    </row>
    <row r="62" spans="1:15" s="28" customFormat="1" ht="55.5" customHeight="1">
      <c r="A62" s="22" t="s">
        <v>73</v>
      </c>
      <c r="B62" s="23"/>
      <c r="C62" s="23"/>
      <c r="D62" s="24" t="s">
        <v>144</v>
      </c>
      <c r="E62" s="25" t="s">
        <v>4</v>
      </c>
      <c r="F62" s="26">
        <v>57</v>
      </c>
      <c r="G62" s="26"/>
      <c r="H62" s="26"/>
      <c r="I62" s="26"/>
      <c r="J62" s="26"/>
      <c r="K62" s="26"/>
      <c r="L62" s="26"/>
      <c r="M62" s="26"/>
      <c r="N62" s="26">
        <v>57.3</v>
      </c>
      <c r="O62" s="27">
        <f t="shared" si="13"/>
        <v>100.52631578947368</v>
      </c>
    </row>
    <row r="63" spans="1:15" s="28" customFormat="1" ht="29.25" customHeight="1">
      <c r="A63" s="22" t="s">
        <v>199</v>
      </c>
      <c r="B63" s="23" t="s">
        <v>45</v>
      </c>
      <c r="C63" s="23" t="s">
        <v>26</v>
      </c>
      <c r="D63" s="24" t="s">
        <v>144</v>
      </c>
      <c r="E63" s="25" t="s">
        <v>198</v>
      </c>
      <c r="F63" s="26">
        <v>214.1</v>
      </c>
      <c r="G63" s="26"/>
      <c r="H63" s="26"/>
      <c r="I63" s="26"/>
      <c r="J63" s="26"/>
      <c r="K63" s="26"/>
      <c r="L63" s="26"/>
      <c r="M63" s="26"/>
      <c r="N63" s="26">
        <v>214.3</v>
      </c>
      <c r="O63" s="27">
        <f t="shared" si="13"/>
        <v>100.09341429238674</v>
      </c>
    </row>
    <row r="64" spans="1:15" s="28" customFormat="1" ht="69" customHeight="1">
      <c r="A64" s="58" t="s">
        <v>211</v>
      </c>
      <c r="B64" s="23"/>
      <c r="C64" s="23"/>
      <c r="D64" s="24" t="s">
        <v>144</v>
      </c>
      <c r="E64" s="25" t="s">
        <v>200</v>
      </c>
      <c r="F64" s="26">
        <v>5</v>
      </c>
      <c r="G64" s="26"/>
      <c r="H64" s="26"/>
      <c r="I64" s="26"/>
      <c r="J64" s="26"/>
      <c r="K64" s="26"/>
      <c r="L64" s="26"/>
      <c r="M64" s="26"/>
      <c r="N64" s="26">
        <v>12.1</v>
      </c>
      <c r="O64" s="27">
        <f t="shared" si="13"/>
        <v>242</v>
      </c>
    </row>
    <row r="65" spans="1:15" s="28" customFormat="1" ht="34.5" customHeight="1">
      <c r="A65" s="29" t="s">
        <v>152</v>
      </c>
      <c r="B65" s="37"/>
      <c r="C65" s="37"/>
      <c r="D65" s="30" t="s">
        <v>146</v>
      </c>
      <c r="E65" s="39"/>
      <c r="F65" s="31">
        <f>F67+F66</f>
        <v>412</v>
      </c>
      <c r="G65" s="31">
        <f aca="true" t="shared" si="15" ref="G65:N65">G67+G66</f>
        <v>0</v>
      </c>
      <c r="H65" s="31">
        <f t="shared" si="15"/>
        <v>0</v>
      </c>
      <c r="I65" s="31">
        <f t="shared" si="15"/>
        <v>0</v>
      </c>
      <c r="J65" s="31">
        <f t="shared" si="15"/>
        <v>0</v>
      </c>
      <c r="K65" s="31">
        <f t="shared" si="15"/>
        <v>0</v>
      </c>
      <c r="L65" s="31">
        <f t="shared" si="15"/>
        <v>0</v>
      </c>
      <c r="M65" s="31">
        <f t="shared" si="15"/>
        <v>0</v>
      </c>
      <c r="N65" s="31">
        <f t="shared" si="15"/>
        <v>419.9</v>
      </c>
      <c r="O65" s="31">
        <f t="shared" si="13"/>
        <v>101.91747572815532</v>
      </c>
    </row>
    <row r="66" spans="1:15" s="57" customFormat="1" ht="63" customHeight="1">
      <c r="A66" s="58" t="s">
        <v>211</v>
      </c>
      <c r="B66" s="59"/>
      <c r="C66" s="59"/>
      <c r="D66" s="60" t="s">
        <v>146</v>
      </c>
      <c r="E66" s="56" t="s">
        <v>200</v>
      </c>
      <c r="F66" s="61"/>
      <c r="G66" s="61"/>
      <c r="H66" s="61"/>
      <c r="I66" s="61"/>
      <c r="J66" s="61"/>
      <c r="K66" s="61"/>
      <c r="L66" s="61"/>
      <c r="M66" s="61"/>
      <c r="N66" s="61">
        <v>3.5</v>
      </c>
      <c r="O66" s="61"/>
    </row>
    <row r="67" spans="1:15" s="28" customFormat="1" ht="42.75" customHeight="1">
      <c r="A67" s="32" t="s">
        <v>95</v>
      </c>
      <c r="B67" s="23" t="s">
        <v>46</v>
      </c>
      <c r="C67" s="23" t="s">
        <v>26</v>
      </c>
      <c r="D67" s="24" t="s">
        <v>146</v>
      </c>
      <c r="E67" s="25" t="s">
        <v>8</v>
      </c>
      <c r="F67" s="26">
        <v>412</v>
      </c>
      <c r="G67" s="26"/>
      <c r="H67" s="26"/>
      <c r="I67" s="26"/>
      <c r="J67" s="26"/>
      <c r="K67" s="26"/>
      <c r="L67" s="26"/>
      <c r="M67" s="26"/>
      <c r="N67" s="26">
        <v>416.4</v>
      </c>
      <c r="O67" s="27">
        <f t="shared" si="13"/>
        <v>101.06796116504854</v>
      </c>
    </row>
    <row r="68" spans="1:15" s="28" customFormat="1" ht="44.25" customHeight="1">
      <c r="A68" s="42" t="s">
        <v>154</v>
      </c>
      <c r="B68" s="43"/>
      <c r="C68" s="43"/>
      <c r="D68" s="44" t="s">
        <v>147</v>
      </c>
      <c r="E68" s="45"/>
      <c r="F68" s="46">
        <f>F69</f>
        <v>38</v>
      </c>
      <c r="G68" s="46">
        <f aca="true" t="shared" si="16" ref="G68:N68">G69</f>
        <v>0</v>
      </c>
      <c r="H68" s="46">
        <f t="shared" si="16"/>
        <v>0</v>
      </c>
      <c r="I68" s="46">
        <f t="shared" si="16"/>
        <v>0</v>
      </c>
      <c r="J68" s="46">
        <f t="shared" si="16"/>
        <v>0</v>
      </c>
      <c r="K68" s="46">
        <f t="shared" si="16"/>
        <v>0</v>
      </c>
      <c r="L68" s="46">
        <f t="shared" si="16"/>
        <v>0</v>
      </c>
      <c r="M68" s="46">
        <f t="shared" si="16"/>
        <v>0</v>
      </c>
      <c r="N68" s="46">
        <f t="shared" si="16"/>
        <v>38.9</v>
      </c>
      <c r="O68" s="46">
        <f t="shared" si="13"/>
        <v>102.36842105263158</v>
      </c>
    </row>
    <row r="69" spans="1:15" s="28" customFormat="1" ht="25.5">
      <c r="A69" s="32" t="s">
        <v>72</v>
      </c>
      <c r="B69" s="23" t="s">
        <v>43</v>
      </c>
      <c r="C69" s="23" t="s">
        <v>26</v>
      </c>
      <c r="D69" s="24" t="s">
        <v>147</v>
      </c>
      <c r="E69" s="25" t="s">
        <v>6</v>
      </c>
      <c r="F69" s="26">
        <v>38</v>
      </c>
      <c r="G69" s="26"/>
      <c r="H69" s="26"/>
      <c r="I69" s="26"/>
      <c r="J69" s="26"/>
      <c r="K69" s="26"/>
      <c r="L69" s="26"/>
      <c r="M69" s="26"/>
      <c r="N69" s="26">
        <v>38.9</v>
      </c>
      <c r="O69" s="27">
        <f t="shared" si="13"/>
        <v>102.36842105263158</v>
      </c>
    </row>
    <row r="70" spans="1:15" s="40" customFormat="1" ht="30.75" customHeight="1">
      <c r="A70" s="29" t="s">
        <v>148</v>
      </c>
      <c r="B70" s="37"/>
      <c r="C70" s="37"/>
      <c r="D70" s="30" t="s">
        <v>149</v>
      </c>
      <c r="E70" s="39"/>
      <c r="F70" s="31">
        <f>SUM(F71:F100)</f>
        <v>360345.99999999994</v>
      </c>
      <c r="G70" s="31">
        <f aca="true" t="shared" si="17" ref="G70:N70">SUM(G71:G100)</f>
        <v>0</v>
      </c>
      <c r="H70" s="31">
        <f t="shared" si="17"/>
        <v>0</v>
      </c>
      <c r="I70" s="31">
        <f t="shared" si="17"/>
        <v>0</v>
      </c>
      <c r="J70" s="31">
        <f t="shared" si="17"/>
        <v>0</v>
      </c>
      <c r="K70" s="31">
        <f t="shared" si="17"/>
        <v>0</v>
      </c>
      <c r="L70" s="31">
        <f t="shared" si="17"/>
        <v>0</v>
      </c>
      <c r="M70" s="31">
        <f t="shared" si="17"/>
        <v>0</v>
      </c>
      <c r="N70" s="31">
        <f t="shared" si="17"/>
        <v>358206.49999999994</v>
      </c>
      <c r="O70" s="31">
        <f aca="true" t="shared" si="18" ref="O70:O78">N70/F70*100</f>
        <v>99.40626508966382</v>
      </c>
    </row>
    <row r="71" spans="1:15" s="28" customFormat="1" ht="31.5" customHeight="1">
      <c r="A71" s="32" t="s">
        <v>67</v>
      </c>
      <c r="B71" s="23" t="s">
        <v>28</v>
      </c>
      <c r="C71" s="23" t="s">
        <v>26</v>
      </c>
      <c r="D71" s="24" t="s">
        <v>149</v>
      </c>
      <c r="E71" s="25" t="s">
        <v>113</v>
      </c>
      <c r="F71" s="26"/>
      <c r="G71" s="26"/>
      <c r="H71" s="26"/>
      <c r="I71" s="26"/>
      <c r="J71" s="26"/>
      <c r="K71" s="26"/>
      <c r="L71" s="26"/>
      <c r="M71" s="26"/>
      <c r="N71" s="26">
        <v>3</v>
      </c>
      <c r="O71" s="27"/>
    </row>
    <row r="72" spans="1:15" s="28" customFormat="1" ht="42.75" customHeight="1">
      <c r="A72" s="22" t="s">
        <v>205</v>
      </c>
      <c r="B72" s="23"/>
      <c r="C72" s="23"/>
      <c r="D72" s="24" t="s">
        <v>149</v>
      </c>
      <c r="E72" s="25" t="s">
        <v>159</v>
      </c>
      <c r="F72" s="26">
        <v>5.8</v>
      </c>
      <c r="G72" s="26"/>
      <c r="H72" s="26"/>
      <c r="I72" s="26"/>
      <c r="J72" s="26"/>
      <c r="K72" s="26"/>
      <c r="L72" s="26"/>
      <c r="M72" s="26"/>
      <c r="N72" s="26">
        <v>5.8</v>
      </c>
      <c r="O72" s="27">
        <f t="shared" si="18"/>
        <v>100</v>
      </c>
    </row>
    <row r="73" spans="1:15" s="28" customFormat="1" ht="35.25" customHeight="1">
      <c r="A73" s="22" t="s">
        <v>203</v>
      </c>
      <c r="B73" s="23"/>
      <c r="C73" s="23"/>
      <c r="D73" s="24" t="s">
        <v>149</v>
      </c>
      <c r="E73" s="25" t="s">
        <v>201</v>
      </c>
      <c r="F73" s="26">
        <v>0.8</v>
      </c>
      <c r="G73" s="26"/>
      <c r="H73" s="26"/>
      <c r="I73" s="26"/>
      <c r="J73" s="26"/>
      <c r="K73" s="26"/>
      <c r="L73" s="26"/>
      <c r="M73" s="26"/>
      <c r="N73" s="26">
        <v>0.8</v>
      </c>
      <c r="O73" s="27">
        <f t="shared" si="18"/>
        <v>100</v>
      </c>
    </row>
    <row r="74" spans="1:15" s="28" customFormat="1" ht="63.75" customHeight="1">
      <c r="A74" s="22" t="s">
        <v>204</v>
      </c>
      <c r="B74" s="23"/>
      <c r="C74" s="23"/>
      <c r="D74" s="24" t="s">
        <v>149</v>
      </c>
      <c r="E74" s="25" t="s">
        <v>202</v>
      </c>
      <c r="F74" s="26">
        <v>108</v>
      </c>
      <c r="G74" s="26"/>
      <c r="H74" s="26"/>
      <c r="I74" s="26"/>
      <c r="J74" s="26"/>
      <c r="K74" s="26"/>
      <c r="L74" s="26"/>
      <c r="M74" s="26"/>
      <c r="N74" s="26">
        <v>108</v>
      </c>
      <c r="O74" s="27">
        <f t="shared" si="18"/>
        <v>100</v>
      </c>
    </row>
    <row r="75" spans="1:15" s="28" customFormat="1" ht="44.25" customHeight="1">
      <c r="A75" s="32" t="s">
        <v>95</v>
      </c>
      <c r="B75" s="23" t="s">
        <v>46</v>
      </c>
      <c r="C75" s="23" t="s">
        <v>26</v>
      </c>
      <c r="D75" s="24" t="s">
        <v>149</v>
      </c>
      <c r="E75" s="25" t="s">
        <v>8</v>
      </c>
      <c r="F75" s="26"/>
      <c r="G75" s="26"/>
      <c r="H75" s="26"/>
      <c r="I75" s="26"/>
      <c r="J75" s="26"/>
      <c r="K75" s="26"/>
      <c r="L75" s="26"/>
      <c r="M75" s="26"/>
      <c r="N75" s="26">
        <v>3.7</v>
      </c>
      <c r="O75" s="27"/>
    </row>
    <row r="76" spans="1:15" s="28" customFormat="1" ht="27.75" customHeight="1">
      <c r="A76" s="32" t="s">
        <v>74</v>
      </c>
      <c r="B76" s="23" t="s">
        <v>47</v>
      </c>
      <c r="C76" s="23" t="s">
        <v>26</v>
      </c>
      <c r="D76" s="24" t="s">
        <v>149</v>
      </c>
      <c r="E76" s="25" t="s">
        <v>9</v>
      </c>
      <c r="F76" s="26">
        <v>116131</v>
      </c>
      <c r="G76" s="26"/>
      <c r="H76" s="26"/>
      <c r="I76" s="26"/>
      <c r="J76" s="26"/>
      <c r="K76" s="26"/>
      <c r="L76" s="26"/>
      <c r="M76" s="26"/>
      <c r="N76" s="26">
        <v>116131</v>
      </c>
      <c r="O76" s="27">
        <f t="shared" si="18"/>
        <v>100</v>
      </c>
    </row>
    <row r="77" spans="1:15" s="28" customFormat="1" ht="42" customHeight="1">
      <c r="A77" s="32" t="s">
        <v>75</v>
      </c>
      <c r="B77" s="23" t="s">
        <v>48</v>
      </c>
      <c r="C77" s="23" t="s">
        <v>26</v>
      </c>
      <c r="D77" s="24" t="s">
        <v>149</v>
      </c>
      <c r="E77" s="25" t="s">
        <v>10</v>
      </c>
      <c r="F77" s="26">
        <v>11556</v>
      </c>
      <c r="G77" s="26"/>
      <c r="H77" s="26"/>
      <c r="I77" s="26"/>
      <c r="J77" s="26"/>
      <c r="K77" s="26"/>
      <c r="L77" s="26"/>
      <c r="M77" s="26"/>
      <c r="N77" s="26">
        <v>11556</v>
      </c>
      <c r="O77" s="27">
        <f t="shared" si="18"/>
        <v>100</v>
      </c>
    </row>
    <row r="78" spans="1:15" s="28" customFormat="1" ht="55.5" customHeight="1">
      <c r="A78" s="22" t="s">
        <v>206</v>
      </c>
      <c r="B78" s="23"/>
      <c r="C78" s="23"/>
      <c r="D78" s="24" t="s">
        <v>149</v>
      </c>
      <c r="E78" s="25" t="s">
        <v>160</v>
      </c>
      <c r="F78" s="26">
        <v>570</v>
      </c>
      <c r="G78" s="26"/>
      <c r="H78" s="26"/>
      <c r="I78" s="26"/>
      <c r="J78" s="26"/>
      <c r="K78" s="26"/>
      <c r="L78" s="26"/>
      <c r="M78" s="26"/>
      <c r="N78" s="26">
        <v>570</v>
      </c>
      <c r="O78" s="27">
        <f t="shared" si="18"/>
        <v>100</v>
      </c>
    </row>
    <row r="79" spans="1:15" s="28" customFormat="1" ht="28.5" customHeight="1">
      <c r="A79" s="22" t="s">
        <v>164</v>
      </c>
      <c r="B79" s="23"/>
      <c r="C79" s="23"/>
      <c r="D79" s="24" t="s">
        <v>149</v>
      </c>
      <c r="E79" s="25" t="s">
        <v>161</v>
      </c>
      <c r="F79" s="26">
        <v>1187</v>
      </c>
      <c r="G79" s="26"/>
      <c r="H79" s="26"/>
      <c r="I79" s="26"/>
      <c r="J79" s="26"/>
      <c r="K79" s="26"/>
      <c r="L79" s="26"/>
      <c r="M79" s="26"/>
      <c r="N79" s="26">
        <v>680.5</v>
      </c>
      <c r="O79" s="27">
        <f aca="true" t="shared" si="19" ref="O79:O92">N79/F79*100</f>
        <v>57.329401853411966</v>
      </c>
    </row>
    <row r="80" spans="1:15" s="28" customFormat="1" ht="53.25" customHeight="1">
      <c r="A80" s="32" t="s">
        <v>106</v>
      </c>
      <c r="B80" s="23" t="s">
        <v>49</v>
      </c>
      <c r="C80" s="23" t="s">
        <v>26</v>
      </c>
      <c r="D80" s="24" t="s">
        <v>149</v>
      </c>
      <c r="E80" s="25" t="s">
        <v>11</v>
      </c>
      <c r="F80" s="26">
        <v>2622</v>
      </c>
      <c r="G80" s="26"/>
      <c r="H80" s="26"/>
      <c r="I80" s="26"/>
      <c r="J80" s="26"/>
      <c r="K80" s="26"/>
      <c r="L80" s="26"/>
      <c r="M80" s="26"/>
      <c r="N80" s="26">
        <v>2622</v>
      </c>
      <c r="O80" s="27">
        <f t="shared" si="19"/>
        <v>100</v>
      </c>
    </row>
    <row r="81" spans="1:15" s="28" customFormat="1" ht="68.25" customHeight="1">
      <c r="A81" s="22" t="s">
        <v>207</v>
      </c>
      <c r="B81" s="23" t="s">
        <v>50</v>
      </c>
      <c r="C81" s="23" t="s">
        <v>26</v>
      </c>
      <c r="D81" s="24" t="s">
        <v>149</v>
      </c>
      <c r="E81" s="25" t="s">
        <v>12</v>
      </c>
      <c r="F81" s="26">
        <v>11135.5</v>
      </c>
      <c r="G81" s="26"/>
      <c r="H81" s="26"/>
      <c r="I81" s="26"/>
      <c r="J81" s="26"/>
      <c r="K81" s="26"/>
      <c r="L81" s="26"/>
      <c r="M81" s="26"/>
      <c r="N81" s="26">
        <v>11135.5</v>
      </c>
      <c r="O81" s="27">
        <f t="shared" si="19"/>
        <v>100</v>
      </c>
    </row>
    <row r="82" spans="1:15" s="28" customFormat="1" ht="43.5" customHeight="1">
      <c r="A82" s="32" t="s">
        <v>105</v>
      </c>
      <c r="B82" s="23" t="s">
        <v>51</v>
      </c>
      <c r="C82" s="23" t="s">
        <v>26</v>
      </c>
      <c r="D82" s="24" t="s">
        <v>149</v>
      </c>
      <c r="E82" s="25" t="s">
        <v>208</v>
      </c>
      <c r="F82" s="26">
        <v>1719.9</v>
      </c>
      <c r="G82" s="26"/>
      <c r="H82" s="26"/>
      <c r="I82" s="26"/>
      <c r="J82" s="26"/>
      <c r="K82" s="26"/>
      <c r="L82" s="26"/>
      <c r="M82" s="26"/>
      <c r="N82" s="26">
        <v>1719.9</v>
      </c>
      <c r="O82" s="27">
        <f t="shared" si="19"/>
        <v>100</v>
      </c>
    </row>
    <row r="83" spans="1:15" s="28" customFormat="1" ht="21" customHeight="1">
      <c r="A83" s="32" t="s">
        <v>97</v>
      </c>
      <c r="B83" s="23" t="s">
        <v>52</v>
      </c>
      <c r="C83" s="23" t="s">
        <v>26</v>
      </c>
      <c r="D83" s="24" t="s">
        <v>149</v>
      </c>
      <c r="E83" s="25" t="s">
        <v>13</v>
      </c>
      <c r="F83" s="26">
        <v>36444.2</v>
      </c>
      <c r="G83" s="26"/>
      <c r="H83" s="26"/>
      <c r="I83" s="26"/>
      <c r="J83" s="26"/>
      <c r="K83" s="26"/>
      <c r="L83" s="26"/>
      <c r="M83" s="26"/>
      <c r="N83" s="26">
        <v>35236.1</v>
      </c>
      <c r="O83" s="27">
        <f t="shared" si="19"/>
        <v>96.68506922912287</v>
      </c>
    </row>
    <row r="84" spans="1:15" s="28" customFormat="1" ht="41.25" customHeight="1">
      <c r="A84" s="32" t="s">
        <v>100</v>
      </c>
      <c r="B84" s="23" t="s">
        <v>53</v>
      </c>
      <c r="C84" s="23" t="s">
        <v>26</v>
      </c>
      <c r="D84" s="24" t="s">
        <v>149</v>
      </c>
      <c r="E84" s="25" t="s">
        <v>14</v>
      </c>
      <c r="F84" s="26">
        <v>1332.6</v>
      </c>
      <c r="G84" s="26"/>
      <c r="H84" s="26"/>
      <c r="I84" s="26"/>
      <c r="J84" s="26"/>
      <c r="K84" s="26"/>
      <c r="L84" s="26"/>
      <c r="M84" s="26"/>
      <c r="N84" s="26">
        <v>1332.6</v>
      </c>
      <c r="O84" s="27">
        <f t="shared" si="19"/>
        <v>100</v>
      </c>
    </row>
    <row r="85" spans="1:15" s="28" customFormat="1" ht="51.75" customHeight="1">
      <c r="A85" s="22" t="s">
        <v>174</v>
      </c>
      <c r="B85" s="23"/>
      <c r="C85" s="23"/>
      <c r="D85" s="24" t="s">
        <v>149</v>
      </c>
      <c r="E85" s="25" t="s">
        <v>167</v>
      </c>
      <c r="F85" s="26">
        <v>28.6</v>
      </c>
      <c r="G85" s="26"/>
      <c r="H85" s="26"/>
      <c r="I85" s="26"/>
      <c r="J85" s="26"/>
      <c r="K85" s="26"/>
      <c r="L85" s="26"/>
      <c r="M85" s="26"/>
      <c r="N85" s="26">
        <v>28.6</v>
      </c>
      <c r="O85" s="27">
        <f t="shared" si="19"/>
        <v>100</v>
      </c>
    </row>
    <row r="86" spans="1:15" s="28" customFormat="1" ht="42.75" customHeight="1">
      <c r="A86" s="32" t="s">
        <v>103</v>
      </c>
      <c r="B86" s="23" t="s">
        <v>54</v>
      </c>
      <c r="C86" s="23" t="s">
        <v>26</v>
      </c>
      <c r="D86" s="24" t="s">
        <v>149</v>
      </c>
      <c r="E86" s="25" t="s">
        <v>15</v>
      </c>
      <c r="F86" s="26">
        <v>933.6</v>
      </c>
      <c r="G86" s="26"/>
      <c r="H86" s="26"/>
      <c r="I86" s="26"/>
      <c r="J86" s="26"/>
      <c r="K86" s="26"/>
      <c r="L86" s="26"/>
      <c r="M86" s="26"/>
      <c r="N86" s="26">
        <v>933.6</v>
      </c>
      <c r="O86" s="27">
        <f t="shared" si="19"/>
        <v>100</v>
      </c>
    </row>
    <row r="87" spans="1:15" s="28" customFormat="1" ht="54" customHeight="1">
      <c r="A87" s="32" t="s">
        <v>98</v>
      </c>
      <c r="B87" s="23" t="s">
        <v>55</v>
      </c>
      <c r="C87" s="23" t="s">
        <v>26</v>
      </c>
      <c r="D87" s="24" t="s">
        <v>149</v>
      </c>
      <c r="E87" s="25" t="s">
        <v>16</v>
      </c>
      <c r="F87" s="26">
        <v>414</v>
      </c>
      <c r="G87" s="26"/>
      <c r="H87" s="26"/>
      <c r="I87" s="26"/>
      <c r="J87" s="26"/>
      <c r="K87" s="26"/>
      <c r="L87" s="26"/>
      <c r="M87" s="26"/>
      <c r="N87" s="26">
        <v>413.7</v>
      </c>
      <c r="O87" s="27">
        <f t="shared" si="19"/>
        <v>99.92753623188405</v>
      </c>
    </row>
    <row r="88" spans="1:15" s="28" customFormat="1" ht="41.25" customHeight="1">
      <c r="A88" s="32" t="s">
        <v>101</v>
      </c>
      <c r="B88" s="23" t="s">
        <v>56</v>
      </c>
      <c r="C88" s="23" t="s">
        <v>26</v>
      </c>
      <c r="D88" s="24" t="s">
        <v>149</v>
      </c>
      <c r="E88" s="25" t="s">
        <v>17</v>
      </c>
      <c r="F88" s="26">
        <v>3366</v>
      </c>
      <c r="G88" s="26"/>
      <c r="H88" s="26"/>
      <c r="I88" s="26"/>
      <c r="J88" s="26"/>
      <c r="K88" s="26"/>
      <c r="L88" s="26"/>
      <c r="M88" s="26"/>
      <c r="N88" s="26">
        <v>2952</v>
      </c>
      <c r="O88" s="27">
        <f t="shared" si="19"/>
        <v>87.70053475935828</v>
      </c>
    </row>
    <row r="89" spans="1:15" s="28" customFormat="1" ht="41.25" customHeight="1">
      <c r="A89" s="32" t="s">
        <v>99</v>
      </c>
      <c r="B89" s="23" t="s">
        <v>57</v>
      </c>
      <c r="C89" s="23" t="s">
        <v>26</v>
      </c>
      <c r="D89" s="24" t="s">
        <v>149</v>
      </c>
      <c r="E89" s="25" t="s">
        <v>18</v>
      </c>
      <c r="F89" s="26">
        <v>26075.5</v>
      </c>
      <c r="G89" s="26"/>
      <c r="H89" s="26"/>
      <c r="I89" s="26"/>
      <c r="J89" s="26"/>
      <c r="K89" s="26"/>
      <c r="L89" s="26"/>
      <c r="M89" s="26"/>
      <c r="N89" s="26">
        <v>26075.5</v>
      </c>
      <c r="O89" s="27">
        <f t="shared" si="19"/>
        <v>100</v>
      </c>
    </row>
    <row r="90" spans="1:15" s="28" customFormat="1" ht="54.75" customHeight="1">
      <c r="A90" s="32" t="s">
        <v>104</v>
      </c>
      <c r="B90" s="23" t="s">
        <v>64</v>
      </c>
      <c r="C90" s="23" t="s">
        <v>26</v>
      </c>
      <c r="D90" s="24" t="s">
        <v>149</v>
      </c>
      <c r="E90" s="25" t="s">
        <v>19</v>
      </c>
      <c r="F90" s="26">
        <v>22418</v>
      </c>
      <c r="G90" s="26"/>
      <c r="H90" s="26"/>
      <c r="I90" s="26"/>
      <c r="J90" s="26"/>
      <c r="K90" s="26"/>
      <c r="L90" s="26"/>
      <c r="M90" s="26"/>
      <c r="N90" s="26">
        <v>22416.5</v>
      </c>
      <c r="O90" s="27">
        <f t="shared" si="19"/>
        <v>99.99330894816664</v>
      </c>
    </row>
    <row r="91" spans="1:15" s="28" customFormat="1" ht="80.25" customHeight="1">
      <c r="A91" s="32" t="s">
        <v>102</v>
      </c>
      <c r="B91" s="23" t="s">
        <v>58</v>
      </c>
      <c r="C91" s="23" t="s">
        <v>26</v>
      </c>
      <c r="D91" s="24" t="s">
        <v>149</v>
      </c>
      <c r="E91" s="25" t="s">
        <v>116</v>
      </c>
      <c r="F91" s="26">
        <v>2846</v>
      </c>
      <c r="G91" s="26"/>
      <c r="H91" s="26"/>
      <c r="I91" s="26"/>
      <c r="J91" s="26"/>
      <c r="K91" s="26"/>
      <c r="L91" s="26"/>
      <c r="M91" s="26"/>
      <c r="N91" s="26">
        <v>2846</v>
      </c>
      <c r="O91" s="27">
        <f t="shared" si="19"/>
        <v>100</v>
      </c>
    </row>
    <row r="92" spans="1:15" s="28" customFormat="1" ht="40.5" customHeight="1">
      <c r="A92" s="22" t="s">
        <v>209</v>
      </c>
      <c r="B92" s="23"/>
      <c r="C92" s="23"/>
      <c r="D92" s="24" t="s">
        <v>149</v>
      </c>
      <c r="E92" s="25" t="s">
        <v>162</v>
      </c>
      <c r="F92" s="26">
        <v>15448</v>
      </c>
      <c r="G92" s="26"/>
      <c r="H92" s="26"/>
      <c r="I92" s="26"/>
      <c r="J92" s="26"/>
      <c r="K92" s="26"/>
      <c r="L92" s="26"/>
      <c r="M92" s="26"/>
      <c r="N92" s="26">
        <v>15448</v>
      </c>
      <c r="O92" s="27">
        <f t="shared" si="19"/>
        <v>100</v>
      </c>
    </row>
    <row r="93" spans="1:15" s="28" customFormat="1" ht="19.5" customHeight="1">
      <c r="A93" s="32" t="s">
        <v>96</v>
      </c>
      <c r="B93" s="23" t="s">
        <v>59</v>
      </c>
      <c r="C93" s="23" t="s">
        <v>26</v>
      </c>
      <c r="D93" s="24" t="s">
        <v>149</v>
      </c>
      <c r="E93" s="25" t="s">
        <v>117</v>
      </c>
      <c r="F93" s="26">
        <v>103218.5</v>
      </c>
      <c r="G93" s="26"/>
      <c r="H93" s="26"/>
      <c r="I93" s="26"/>
      <c r="J93" s="26"/>
      <c r="K93" s="26"/>
      <c r="L93" s="26"/>
      <c r="M93" s="26"/>
      <c r="N93" s="26">
        <v>103217.7</v>
      </c>
      <c r="O93" s="27">
        <f aca="true" t="shared" si="20" ref="O93:O101">N93/F93*100</f>
        <v>99.99922494514064</v>
      </c>
    </row>
    <row r="94" spans="1:15" s="28" customFormat="1" ht="55.5" customHeight="1">
      <c r="A94" s="32" t="s">
        <v>86</v>
      </c>
      <c r="B94" s="23" t="s">
        <v>60</v>
      </c>
      <c r="C94" s="23" t="s">
        <v>26</v>
      </c>
      <c r="D94" s="24" t="s">
        <v>149</v>
      </c>
      <c r="E94" s="25" t="s">
        <v>118</v>
      </c>
      <c r="F94" s="26">
        <v>26.2</v>
      </c>
      <c r="G94" s="26"/>
      <c r="H94" s="26"/>
      <c r="I94" s="26"/>
      <c r="J94" s="26"/>
      <c r="K94" s="26"/>
      <c r="L94" s="26"/>
      <c r="M94" s="26"/>
      <c r="N94" s="26">
        <v>26.2</v>
      </c>
      <c r="O94" s="27">
        <f t="shared" si="20"/>
        <v>100</v>
      </c>
    </row>
    <row r="95" spans="1:15" s="28" customFormat="1" ht="69.75" customHeight="1">
      <c r="A95" s="32" t="s">
        <v>87</v>
      </c>
      <c r="B95" s="23" t="s">
        <v>61</v>
      </c>
      <c r="C95" s="23" t="s">
        <v>26</v>
      </c>
      <c r="D95" s="24" t="s">
        <v>149</v>
      </c>
      <c r="E95" s="25" t="s">
        <v>119</v>
      </c>
      <c r="F95" s="26">
        <v>2370</v>
      </c>
      <c r="G95" s="26"/>
      <c r="H95" s="26"/>
      <c r="I95" s="26"/>
      <c r="J95" s="26"/>
      <c r="K95" s="26"/>
      <c r="L95" s="26"/>
      <c r="M95" s="26"/>
      <c r="N95" s="26">
        <v>2355</v>
      </c>
      <c r="O95" s="27">
        <f t="shared" si="20"/>
        <v>99.36708860759494</v>
      </c>
    </row>
    <row r="96" spans="1:15" s="28" customFormat="1" ht="43.5" customHeight="1">
      <c r="A96" s="32" t="s">
        <v>88</v>
      </c>
      <c r="B96" s="23" t="s">
        <v>65</v>
      </c>
      <c r="C96" s="23" t="s">
        <v>26</v>
      </c>
      <c r="D96" s="24" t="s">
        <v>149</v>
      </c>
      <c r="E96" s="25" t="s">
        <v>120</v>
      </c>
      <c r="F96" s="26">
        <v>78.6</v>
      </c>
      <c r="G96" s="26"/>
      <c r="H96" s="26"/>
      <c r="I96" s="26"/>
      <c r="J96" s="26"/>
      <c r="K96" s="26"/>
      <c r="L96" s="26"/>
      <c r="M96" s="26"/>
      <c r="N96" s="26">
        <v>78.6</v>
      </c>
      <c r="O96" s="27">
        <f t="shared" si="20"/>
        <v>100</v>
      </c>
    </row>
    <row r="97" spans="1:15" s="28" customFormat="1" ht="78.75" customHeight="1">
      <c r="A97" s="22" t="s">
        <v>173</v>
      </c>
      <c r="B97" s="23" t="s">
        <v>66</v>
      </c>
      <c r="C97" s="23" t="s">
        <v>26</v>
      </c>
      <c r="D97" s="24" t="s">
        <v>149</v>
      </c>
      <c r="E97" s="25" t="s">
        <v>168</v>
      </c>
      <c r="F97" s="26">
        <v>40</v>
      </c>
      <c r="G97" s="26"/>
      <c r="H97" s="26"/>
      <c r="I97" s="26"/>
      <c r="J97" s="26"/>
      <c r="K97" s="26"/>
      <c r="L97" s="26"/>
      <c r="M97" s="26"/>
      <c r="N97" s="26">
        <v>40</v>
      </c>
      <c r="O97" s="27">
        <f t="shared" si="20"/>
        <v>100</v>
      </c>
    </row>
    <row r="98" spans="1:15" s="28" customFormat="1" ht="30.75" customHeight="1">
      <c r="A98" s="22" t="s">
        <v>210</v>
      </c>
      <c r="B98" s="23"/>
      <c r="C98" s="23"/>
      <c r="D98" s="24" t="s">
        <v>149</v>
      </c>
      <c r="E98" s="25" t="s">
        <v>163</v>
      </c>
      <c r="F98" s="26">
        <v>280</v>
      </c>
      <c r="G98" s="26"/>
      <c r="H98" s="26"/>
      <c r="I98" s="26"/>
      <c r="J98" s="26"/>
      <c r="K98" s="26"/>
      <c r="L98" s="26"/>
      <c r="M98" s="26"/>
      <c r="N98" s="26">
        <v>280</v>
      </c>
      <c r="O98" s="27">
        <f t="shared" si="20"/>
        <v>100</v>
      </c>
    </row>
    <row r="99" spans="1:15" s="28" customFormat="1" ht="51">
      <c r="A99" s="22" t="s">
        <v>170</v>
      </c>
      <c r="B99" s="23"/>
      <c r="C99" s="23"/>
      <c r="D99" s="24" t="s">
        <v>149</v>
      </c>
      <c r="E99" s="25" t="s">
        <v>169</v>
      </c>
      <c r="F99" s="26">
        <v>981.1</v>
      </c>
      <c r="G99" s="26"/>
      <c r="H99" s="26"/>
      <c r="I99" s="26"/>
      <c r="J99" s="26"/>
      <c r="K99" s="26"/>
      <c r="L99" s="26"/>
      <c r="M99" s="26"/>
      <c r="N99" s="26">
        <v>981.1</v>
      </c>
      <c r="O99" s="27">
        <f t="shared" si="20"/>
        <v>100</v>
      </c>
    </row>
    <row r="100" spans="1:15" s="28" customFormat="1" ht="51">
      <c r="A100" s="22" t="s">
        <v>171</v>
      </c>
      <c r="B100" s="23"/>
      <c r="C100" s="23"/>
      <c r="D100" s="24" t="s">
        <v>149</v>
      </c>
      <c r="E100" s="25" t="s">
        <v>172</v>
      </c>
      <c r="F100" s="26">
        <v>-990.9</v>
      </c>
      <c r="G100" s="26"/>
      <c r="H100" s="26"/>
      <c r="I100" s="26"/>
      <c r="J100" s="26"/>
      <c r="K100" s="26"/>
      <c r="L100" s="26"/>
      <c r="M100" s="26"/>
      <c r="N100" s="26">
        <v>-990.9</v>
      </c>
      <c r="O100" s="27">
        <f t="shared" si="20"/>
        <v>100</v>
      </c>
    </row>
    <row r="101" spans="1:15" ht="23.25" customHeight="1">
      <c r="A101" s="63" t="s">
        <v>150</v>
      </c>
      <c r="B101" s="64" t="s">
        <v>63</v>
      </c>
      <c r="C101" s="64" t="s">
        <v>26</v>
      </c>
      <c r="D101" s="65"/>
      <c r="E101" s="66"/>
      <c r="F101" s="67">
        <f aca="true" t="shared" si="21" ref="F101:N101">F11+F13+F15+F17+F22+F25+F27+F30+F34+F40+F58+F60+F65+F68+F70</f>
        <v>424781.0999999999</v>
      </c>
      <c r="G101" s="67">
        <f t="shared" si="21"/>
        <v>0</v>
      </c>
      <c r="H101" s="67">
        <f t="shared" si="21"/>
        <v>0</v>
      </c>
      <c r="I101" s="67">
        <f t="shared" si="21"/>
        <v>0</v>
      </c>
      <c r="J101" s="67">
        <f t="shared" si="21"/>
        <v>0</v>
      </c>
      <c r="K101" s="67">
        <f t="shared" si="21"/>
        <v>0</v>
      </c>
      <c r="L101" s="67">
        <f t="shared" si="21"/>
        <v>0</v>
      </c>
      <c r="M101" s="67">
        <f t="shared" si="21"/>
        <v>0</v>
      </c>
      <c r="N101" s="67">
        <f t="shared" si="21"/>
        <v>422580.3999999999</v>
      </c>
      <c r="O101" s="21">
        <f t="shared" si="20"/>
        <v>99.481921394337</v>
      </c>
    </row>
    <row r="102" ht="12.75">
      <c r="O102" s="10"/>
    </row>
  </sheetData>
  <sheetProtection/>
  <mergeCells count="7">
    <mergeCell ref="F2:O2"/>
    <mergeCell ref="A8:A9"/>
    <mergeCell ref="A6:O6"/>
    <mergeCell ref="D8:E8"/>
    <mergeCell ref="F8:F9"/>
    <mergeCell ref="N8:N9"/>
    <mergeCell ref="O8:O9"/>
  </mergeCells>
  <printOptions/>
  <pageMargins left="0.58" right="0.1968503937007874" top="0.4330708661417323" bottom="0.31496062992125984" header="0.31496062992125984" footer="0.31496062992125984"/>
  <pageSetup fitToHeight="5" horizontalDpi="600" verticalDpi="600" orientation="portrait" paperSize="9" scale="80" r:id="rId1"/>
  <headerFooter alignWithMargins="0">
    <oddFooter>&amp;CСтраница 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Чернышева</cp:lastModifiedBy>
  <cp:lastPrinted>2013-04-19T07:50:53Z</cp:lastPrinted>
  <dcterms:created xsi:type="dcterms:W3CDTF">2011-02-17T10:53:30Z</dcterms:created>
  <dcterms:modified xsi:type="dcterms:W3CDTF">2013-04-19T07:51:13Z</dcterms:modified>
  <cp:category/>
  <cp:version/>
  <cp:contentType/>
  <cp:contentStatus/>
</cp:coreProperties>
</file>